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2"/>
  </bookViews>
  <sheets>
    <sheet name="封面" sheetId="11" r:id="rId1"/>
    <sheet name="表1" sheetId="2" r:id="rId2"/>
    <sheet name="表2" sheetId="17" r:id="rId3"/>
    <sheet name="表3" sheetId="19" r:id="rId4"/>
    <sheet name="表4" sheetId="5" r:id="rId5"/>
    <sheet name="表5" sheetId="6" r:id="rId6"/>
    <sheet name="表6" sheetId="8" r:id="rId7"/>
    <sheet name="表7" sheetId="18" r:id="rId8"/>
    <sheet name="表8" sheetId="10" r:id="rId9"/>
    <sheet name="表9" sheetId="12" r:id="rId10"/>
    <sheet name="表10" sheetId="13" r:id="rId11"/>
    <sheet name="表11" sheetId="14" r:id="rId12"/>
    <sheet name="表12" sheetId="1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2" hidden="1">表2!$A$5:$E$32</definedName>
    <definedName name="_xlnm._FilterDatabase" localSheetId="7" hidden="1">表7!$A$5:$D$62</definedName>
    <definedName name="__________2005年8月取数查询_查询_交叉表" localSheetId="12">[1]人员职务!#REF!</definedName>
    <definedName name="__________s1" localSheetId="12">#REF!</definedName>
    <definedName name="_________2005年8月取数查询_查询_交叉表" localSheetId="11">[1]人员职务!#REF!</definedName>
    <definedName name="_________s1" localSheetId="11">#REF!</definedName>
    <definedName name="______2005年8月取数查询_查询_交叉表" localSheetId="9">[2]人员职务!#REF!</definedName>
    <definedName name="______2005年8月取数查询_查询_交叉表">[2]人员职务!#REF!</definedName>
    <definedName name="______s1" localSheetId="9">#REF!</definedName>
    <definedName name="______s1">#REF!</definedName>
    <definedName name="_____2005年8月取数查询_查询_交叉表" localSheetId="12">[3]人员职务!#REF!</definedName>
    <definedName name="_____2005年8月取数查询_查询_交叉表" localSheetId="9">[4]人员职务!#REF!</definedName>
    <definedName name="_____2005年8月取数查询_查询_交叉表">[4]人员职务!#REF!</definedName>
    <definedName name="_____s1" localSheetId="12">#REF!</definedName>
    <definedName name="_____s1" localSheetId="9">#REF!</definedName>
    <definedName name="_____s1">#REF!</definedName>
    <definedName name="____2005年8月取数查询_查询_交叉表" localSheetId="0">[5]人员职务!#REF!</definedName>
    <definedName name="____s1" localSheetId="0">#REF!</definedName>
    <definedName name="___2005年8月取数查询_查询_交叉表" localSheetId="10">[6]人员职务!#REF!</definedName>
    <definedName name="___2005年8月取数查询_查询_交叉表" localSheetId="11">[6]人员职务!#REF!</definedName>
    <definedName name="___2005年8月取数查询_查询_交叉表" localSheetId="12">[6]人员职务!#REF!</definedName>
    <definedName name="___2005年8月取数查询_查询_交叉表" localSheetId="9">[7]人员职务!#REF!</definedName>
    <definedName name="___2005年8月取数查询_查询_交叉表" localSheetId="0">[8]人员职务!#REF!</definedName>
    <definedName name="___2005年8月取数查询_查询_交叉表">[7]人员职务!#REF!</definedName>
    <definedName name="___s1" localSheetId="10">#REF!</definedName>
    <definedName name="___s1" localSheetId="11">#REF!</definedName>
    <definedName name="___s1" localSheetId="12">#REF!</definedName>
    <definedName name="___s1" localSheetId="9">#REF!</definedName>
    <definedName name="___s1" localSheetId="0">#REF!</definedName>
    <definedName name="___s1">#REF!</definedName>
    <definedName name="__2005年8月取数查询_查询_交叉表" localSheetId="10">[9]人员职务!#REF!</definedName>
    <definedName name="__2005年8月取数查询_查询_交叉表" localSheetId="11">[9]人员职务!#REF!</definedName>
    <definedName name="__2005年8月取数查询_查询_交叉表" localSheetId="12">[9]人员职务!#REF!</definedName>
    <definedName name="__2005年8月取数查询_查询_交叉表" localSheetId="9">[10]人员职务!#REF!</definedName>
    <definedName name="__2005年8月取数查询_查询_交叉表" localSheetId="0">[11]人员职务!#REF!</definedName>
    <definedName name="__2005年8月取数查询_查询_交叉表">[10]人员职务!#REF!</definedName>
    <definedName name="__s1" localSheetId="10">#REF!</definedName>
    <definedName name="__s1" localSheetId="11">#REF!</definedName>
    <definedName name="__s1" localSheetId="12">#REF!</definedName>
    <definedName name="__s1" localSheetId="9">#REF!</definedName>
    <definedName name="__s1" localSheetId="0">#REF!</definedName>
    <definedName name="__s1">#REF!</definedName>
    <definedName name="_12_2005年8月取数查询_查询_交叉表" localSheetId="12">[12]人员职务!#REF!</definedName>
    <definedName name="_12_2005年8月取数查询_查询_交叉表" localSheetId="9">[13]人员职务!#REF!</definedName>
    <definedName name="_12_2005年8月取数查询_查询_交叉表">[13]人员职务!#REF!</definedName>
    <definedName name="_2005年8月取数查询_查询_交叉表" localSheetId="10">[14]人员职务!#REF!</definedName>
    <definedName name="_2005年8月取数查询_查询_交叉表" localSheetId="11">[14]人员职务!#REF!</definedName>
    <definedName name="_2005年8月取数查询_查询_交叉表" localSheetId="12">[14]人员职务!#REF!</definedName>
    <definedName name="_2005年8月取数查询_查询_交叉表" localSheetId="9">[15]人员职务!#REF!</definedName>
    <definedName name="_2005年8月取数查询_查询_交叉表" localSheetId="0">[16]人员职务!#REF!</definedName>
    <definedName name="_2005年8月取数查询_查询_交叉表">[15]人员职务!#REF!</definedName>
    <definedName name="_22s1_" localSheetId="12">#REF!</definedName>
    <definedName name="_22s1_" localSheetId="9">#REF!</definedName>
    <definedName name="_22s1_">#REF!</definedName>
    <definedName name="_xlnm._FilterDatabase" localSheetId="6" hidden="1">表6!$A$5:$J$45</definedName>
    <definedName name="_Order1" hidden="1">255</definedName>
    <definedName name="_Order2" hidden="1">255</definedName>
    <definedName name="_s1" localSheetId="10">#REF!</definedName>
    <definedName name="_s1" localSheetId="11">#REF!</definedName>
    <definedName name="_s1" localSheetId="12">#REF!</definedName>
    <definedName name="_s1" localSheetId="9">#REF!</definedName>
    <definedName name="_s1" localSheetId="0">#REF!</definedName>
    <definedName name="_s1">#REF!</definedName>
    <definedName name="BM8_SelectZBM.BM8_ZBMChangeKMM" localSheetId="10">[17]!BM8_SelectZBM.BM8_ZBMChangeKMM</definedName>
    <definedName name="BM8_SelectZBM.BM8_ZBMChangeKMM" localSheetId="11">[17]!BM8_SelectZBM.BM8_ZBMChangeKMM</definedName>
    <definedName name="BM8_SelectZBM.BM8_ZBMChangeKMM" localSheetId="12">[17]!BM8_SelectZBM.BM8_ZBMChangeKMM</definedName>
    <definedName name="BM8_SelectZBM.BM8_ZBMChangeKMM" localSheetId="9">[17]!BM8_SelectZBM.BM8_ZBMChangeKMM</definedName>
    <definedName name="BM8_SelectZBM.BM8_ZBMChangeKMM" localSheetId="0">[17]!BM8_SelectZBM.BM8_ZBMChangeKMM</definedName>
    <definedName name="BM8_SelectZBM.BM8_ZBMChangeKMM">[17]!BM8_SelectZBM.BM8_ZBMChangeKMM</definedName>
    <definedName name="BM8_SelectZBM.BM8_ZBMminusOption" localSheetId="10">[17]!BM8_SelectZBM.BM8_ZBMminusOption</definedName>
    <definedName name="BM8_SelectZBM.BM8_ZBMminusOption" localSheetId="11">[17]!BM8_SelectZBM.BM8_ZBMminusOption</definedName>
    <definedName name="BM8_SelectZBM.BM8_ZBMminusOption" localSheetId="12">[17]!BM8_SelectZBM.BM8_ZBMminusOption</definedName>
    <definedName name="BM8_SelectZBM.BM8_ZBMminusOption" localSheetId="9">[17]!BM8_SelectZBM.BM8_ZBMminusOption</definedName>
    <definedName name="BM8_SelectZBM.BM8_ZBMminusOption" localSheetId="0">[17]!BM8_SelectZBM.BM8_ZBMminusOption</definedName>
    <definedName name="BM8_SelectZBM.BM8_ZBMminusOption">[17]!BM8_SelectZBM.BM8_ZBMminusOption</definedName>
    <definedName name="BM8_SelectZBM.BM8_ZBMSumOption" localSheetId="10">[17]!BM8_SelectZBM.BM8_ZBMSumOption</definedName>
    <definedName name="BM8_SelectZBM.BM8_ZBMSumOption" localSheetId="11">[17]!BM8_SelectZBM.BM8_ZBMSumOption</definedName>
    <definedName name="BM8_SelectZBM.BM8_ZBMSumOption" localSheetId="12">[17]!BM8_SelectZBM.BM8_ZBMSumOption</definedName>
    <definedName name="BM8_SelectZBM.BM8_ZBMSumOption" localSheetId="9">[17]!BM8_SelectZBM.BM8_ZBMSumOption</definedName>
    <definedName name="BM8_SelectZBM.BM8_ZBMSumOption" localSheetId="0">[17]!BM8_SelectZBM.BM8_ZBMSumOption</definedName>
    <definedName name="BM8_SelectZBM.BM8_ZBMSumOption">[17]!BM8_SelectZBM.BM8_ZBMSumOption</definedName>
    <definedName name="Database" localSheetId="10" hidden="1">#REF!</definedName>
    <definedName name="Database" localSheetId="11" hidden="1">#REF!</definedName>
    <definedName name="Database" localSheetId="12" hidden="1">#REF!</definedName>
    <definedName name="Database" localSheetId="4" hidden="1">#REF!</definedName>
    <definedName name="Database" localSheetId="8" hidden="1">#REF!</definedName>
    <definedName name="Database" localSheetId="9" hidden="1">#REF!</definedName>
    <definedName name="Database" localSheetId="0" hidden="1">#REF!</definedName>
    <definedName name="Database" hidden="1">#REF!</definedName>
    <definedName name="gxxe2003">'[18]P1012001'!$A$6:$E$117</definedName>
    <definedName name="_xlnm.Print_Area" localSheetId="6">表6!$A$1:$D$45</definedName>
    <definedName name="_xlnm.Print_Area" localSheetId="0">封面!$A$3:$A$28</definedName>
    <definedName name="_xlnm.Print_Area">#REF!</definedName>
    <definedName name="_xlnm.Print_Titles" localSheetId="1">表1!$2:$5</definedName>
    <definedName name="_xlnm.Print_Titles" localSheetId="10">表10!$2:$4</definedName>
    <definedName name="_xlnm.Print_Titles" localSheetId="11">表11!$2:$4</definedName>
    <definedName name="_xlnm.Print_Titles" localSheetId="12">表12!$2:$4</definedName>
    <definedName name="_xlnm.Print_Titles" localSheetId="6">表6!$2:$5</definedName>
    <definedName name="_xlnm.Print_Titles" localSheetId="9">表9!$2:$4</definedName>
    <definedName name="表三1" localSheetId="12">[19]人员职务!#REF!</definedName>
    <definedName name="表三1" localSheetId="9">[15]人员职务!#REF!</definedName>
    <definedName name="表三1">[15]人员职务!#REF!</definedName>
    <definedName name="表十六" localSheetId="9">#REF!</definedName>
    <definedName name="表十六">#REF!</definedName>
    <definedName name="地区名称" localSheetId="9">#REF!</definedName>
    <definedName name="地区名称" localSheetId="0">#REF!</definedName>
    <definedName name="地区名称">#REF!</definedName>
    <definedName name="汇率" localSheetId="10">#REF!</definedName>
    <definedName name="汇率" localSheetId="11">#REF!</definedName>
    <definedName name="汇率" localSheetId="12">#REF!</definedName>
    <definedName name="汇率" localSheetId="9">#REF!</definedName>
    <definedName name="汇率" localSheetId="0">#REF!</definedName>
    <definedName name="汇率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9">#REF!</definedName>
    <definedName name="生产列1" localSheetId="0">#REF!</definedName>
    <definedName name="生产列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9">#REF!</definedName>
    <definedName name="生产列11" localSheetId="0">#REF!</definedName>
    <definedName name="生产列1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9">#REF!</definedName>
    <definedName name="生产列15" localSheetId="0">#REF!</definedName>
    <definedName name="生产列15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9">#REF!</definedName>
    <definedName name="生产列16" localSheetId="0">#REF!</definedName>
    <definedName name="生产列16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9">#REF!</definedName>
    <definedName name="生产列17" localSheetId="0">#REF!</definedName>
    <definedName name="生产列17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9">#REF!</definedName>
    <definedName name="生产列19" localSheetId="0">#REF!</definedName>
    <definedName name="生产列19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9">#REF!</definedName>
    <definedName name="生产列2" localSheetId="0">#REF!</definedName>
    <definedName name="生产列2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9">#REF!</definedName>
    <definedName name="生产列20" localSheetId="0">#REF!</definedName>
    <definedName name="生产列20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9">#REF!</definedName>
    <definedName name="生产列3" localSheetId="0">#REF!</definedName>
    <definedName name="生产列3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9">#REF!</definedName>
    <definedName name="生产列4" localSheetId="0">#REF!</definedName>
    <definedName name="生产列4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9">#REF!</definedName>
    <definedName name="生产列5" localSheetId="0">#REF!</definedName>
    <definedName name="生产列5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9">#REF!</definedName>
    <definedName name="生产列6" localSheetId="0">#REF!</definedName>
    <definedName name="生产列6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9">#REF!</definedName>
    <definedName name="生产列7" localSheetId="0">#REF!</definedName>
    <definedName name="生产列7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9">#REF!</definedName>
    <definedName name="生产列8" localSheetId="0">#REF!</definedName>
    <definedName name="生产列8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9">#REF!</definedName>
    <definedName name="生产列9" localSheetId="0">#REF!</definedName>
    <definedName name="生产列9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9">#REF!</definedName>
    <definedName name="生产期" localSheetId="0">#REF!</definedName>
    <definedName name="生产期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9">#REF!</definedName>
    <definedName name="生产期1" localSheetId="0">#REF!</definedName>
    <definedName name="生产期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9">#REF!</definedName>
    <definedName name="生产期11" localSheetId="0">#REF!</definedName>
    <definedName name="生产期1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9">#REF!</definedName>
    <definedName name="生产期15" localSheetId="0">#REF!</definedName>
    <definedName name="生产期15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9">#REF!</definedName>
    <definedName name="生产期16" localSheetId="0">#REF!</definedName>
    <definedName name="生产期16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9">#REF!</definedName>
    <definedName name="生产期17" localSheetId="0">#REF!</definedName>
    <definedName name="生产期17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9">#REF!</definedName>
    <definedName name="生产期19" localSheetId="0">#REF!</definedName>
    <definedName name="生产期19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9">#REF!</definedName>
    <definedName name="生产期2" localSheetId="0">#REF!</definedName>
    <definedName name="生产期2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9">#REF!</definedName>
    <definedName name="生产期20" localSheetId="0">#REF!</definedName>
    <definedName name="生产期20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9">#REF!</definedName>
    <definedName name="生产期3" localSheetId="0">#REF!</definedName>
    <definedName name="生产期3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9">#REF!</definedName>
    <definedName name="生产期4" localSheetId="0">#REF!</definedName>
    <definedName name="生产期4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9">#REF!</definedName>
    <definedName name="生产期5" localSheetId="0">#REF!</definedName>
    <definedName name="生产期5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9">#REF!</definedName>
    <definedName name="生产期6" localSheetId="0">#REF!</definedName>
    <definedName name="生产期6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9">#REF!</definedName>
    <definedName name="生产期7" localSheetId="0">#REF!</definedName>
    <definedName name="生产期7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9">#REF!</definedName>
    <definedName name="生产期8" localSheetId="0">#REF!</definedName>
    <definedName name="生产期8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9">#REF!</definedName>
    <definedName name="生产期9" localSheetId="0">#REF!</definedName>
    <definedName name="生产期9">#REF!</definedName>
    <definedName name="生产日期" localSheetId="10">#REF!</definedName>
    <definedName name="生产日期" localSheetId="11">#REF!</definedName>
    <definedName name="生产日期" localSheetId="12">#REF!</definedName>
    <definedName name="生产日期" localSheetId="9">#REF!</definedName>
    <definedName name="生产日期" localSheetId="0">#REF!</definedName>
    <definedName name="生产日期">#REF!</definedName>
    <definedName name="十六" localSheetId="9">[7]人员职务!#REF!</definedName>
    <definedName name="十六">[7]人员职务!#REF!</definedName>
  </definedNames>
  <calcPr calcId="144525" concurrentManualCount="2"/>
</workbook>
</file>

<file path=xl/sharedStrings.xml><?xml version="1.0" encoding="utf-8"?>
<sst xmlns="http://schemas.openxmlformats.org/spreadsheetml/2006/main" count="446" uniqueCount="310">
  <si>
    <t>附件</t>
  </si>
  <si>
    <t>2022年市级预算调整（草案）</t>
  </si>
  <si>
    <t xml:space="preserve"> </t>
  </si>
  <si>
    <t>鄂州市财政局编制</t>
  </si>
  <si>
    <t>表1</t>
  </si>
  <si>
    <t>2022年市本级一般公共预算收入调整情况表</t>
  </si>
  <si>
    <t>单位：万元</t>
  </si>
  <si>
    <t>项  目</t>
  </si>
  <si>
    <t>收 入 数</t>
  </si>
  <si>
    <t>代码</t>
  </si>
  <si>
    <t>名称</t>
  </si>
  <si>
    <t>年初预算数</t>
  </si>
  <si>
    <t>调整预算数</t>
  </si>
  <si>
    <t>增减+-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</si>
  <si>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</si>
  <si>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</si>
  <si>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</si>
  <si>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</si>
  <si>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</si>
  <si>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</si>
  <si>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</si>
  <si>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</si>
  <si>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</si>
  <si>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</si>
  <si>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</si>
  <si>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</si>
  <si>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</si>
  <si>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</si>
  <si>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</si>
  <si>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</si>
  <si>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</si>
  <si>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</si>
  <si>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</si>
  <si>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</si>
  <si>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</si>
  <si>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</si>
  <si>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</si>
  <si>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</si>
  <si>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</si>
  <si>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</si>
  <si>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</si>
  <si>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表2</t>
  </si>
  <si>
    <t>2022年市本级一般公共预算支出调整情况表</t>
  </si>
  <si>
    <t>支 出 数</t>
  </si>
  <si>
    <t>年初预算金额</t>
  </si>
  <si>
    <t>一般公共服务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</si>
  <si>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</si>
  <si>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</si>
  <si>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</si>
  <si>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</si>
  <si>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</si>
  <si>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</si>
  <si>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</si>
  <si>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</si>
  <si>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</si>
  <si>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</si>
  <si>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</si>
  <si>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</si>
  <si>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</si>
  <si>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</si>
  <si>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</si>
  <si>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</si>
  <si>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</si>
  <si>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</si>
  <si>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</si>
  <si>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</si>
  <si>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</si>
  <si>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</si>
  <si>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</si>
  <si>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</si>
  <si>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 xml:space="preserve">支出合计 </t>
  </si>
  <si>
    <t>表3</t>
  </si>
  <si>
    <t>2022年市级一般公共预算收支平衡表</t>
  </si>
  <si>
    <t>收  入</t>
  </si>
  <si>
    <t>支  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</si>
  <si>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</si>
  <si>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</si>
  <si>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</si>
  <si>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</si>
  <si>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</si>
  <si>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</si>
  <si>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</si>
  <si>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</si>
  <si>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</si>
  <si>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</si>
  <si>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</si>
  <si>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</si>
  <si>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</si>
  <si>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</si>
  <si>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</si>
  <si>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上年结余收入</t>
  </si>
  <si>
    <t xml:space="preserve">  调出资金</t>
  </si>
  <si>
    <t xml:space="preserve">  调入资金</t>
  </si>
  <si>
    <t xml:space="preserve">  安排预算稳定调节基金</t>
  </si>
  <si>
    <t xml:space="preserve">    从政府性基金预算调入</t>
  </si>
  <si>
    <t xml:space="preserve">  补充预算周转金</t>
  </si>
  <si>
    <t xml:space="preserve">      其中：从抗疫特别国债调入</t>
  </si>
  <si>
    <t xml:space="preserve">  地方政府一般债务转贷支出</t>
  </si>
  <si>
    <t xml:space="preserve">    从国有资本经营预算调入</t>
  </si>
  <si>
    <t xml:space="preserve">  援助其他地区支出</t>
  </si>
  <si>
    <t xml:space="preserve">    从其他资金调入</t>
  </si>
  <si>
    <t xml:space="preserve">  年终结余</t>
  </si>
  <si>
    <t xml:space="preserve">  地方政府一般债务收入</t>
  </si>
  <si>
    <t xml:space="preserve">  地方政府一般债务转贷收入</t>
  </si>
  <si>
    <t xml:space="preserve">  接受其他地区援助收入</t>
  </si>
  <si>
    <t>债务还本支出</t>
  </si>
  <si>
    <t xml:space="preserve">  动用预算稳定调节基金</t>
  </si>
  <si>
    <t xml:space="preserve">  地方政府一般债务还本支出</t>
  </si>
  <si>
    <t>收入总计</t>
  </si>
  <si>
    <t>支出总计</t>
  </si>
  <si>
    <t>表4</t>
  </si>
  <si>
    <t>2022年全市一般债务限额和余额表</t>
  </si>
  <si>
    <t>地  区</t>
  </si>
  <si>
    <t>债务限额</t>
  </si>
  <si>
    <t>债务余额</t>
  </si>
  <si>
    <t>备注</t>
  </si>
  <si>
    <t xml:space="preserve">  鄂州市</t>
  </si>
  <si>
    <t xml:space="preserve">     市本级</t>
  </si>
  <si>
    <t xml:space="preserve">          市直</t>
  </si>
  <si>
    <t xml:space="preserve">          葛店开发区</t>
  </si>
  <si>
    <t xml:space="preserve">          临空经济区</t>
  </si>
  <si>
    <t xml:space="preserve">     鄂城区</t>
  </si>
  <si>
    <t xml:space="preserve">     华容区</t>
  </si>
  <si>
    <t xml:space="preserve">     梁子湖区</t>
  </si>
  <si>
    <t>备注：2022年政府一般债务限额为省下达数。</t>
  </si>
  <si>
    <t>表5</t>
  </si>
  <si>
    <t>2022年全市新增政府一般债券资金安排情况表</t>
  </si>
  <si>
    <t>序号</t>
  </si>
  <si>
    <t>发行金额</t>
  </si>
  <si>
    <t>合     计</t>
  </si>
  <si>
    <t>市直</t>
  </si>
  <si>
    <t>市直小计</t>
  </si>
  <si>
    <t>鄂州市城南学校</t>
  </si>
  <si>
    <t>鄂州市新港路（重载车专用通道）工程</t>
  </si>
  <si>
    <t>表6</t>
  </si>
  <si>
    <t>2022年市级政府性基金收入调整情况表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</si>
  <si>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</si>
  <si>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</si>
  <si>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</si>
  <si>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</si>
  <si>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</si>
  <si>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</si>
  <si>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</si>
  <si>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</si>
  <si>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</si>
  <si>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</si>
  <si>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</si>
  <si>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</si>
  <si>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</si>
  <si>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</si>
  <si>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</si>
  <si>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</si>
  <si>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</si>
  <si>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</si>
  <si>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</si>
  <si>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</si>
  <si>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</si>
  <si>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</si>
  <si>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</si>
  <si>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</si>
  <si>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</si>
  <si>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</si>
  <si>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十五、其他政府性基金收入</t>
  </si>
  <si>
    <t>十六、专项债券对应项目专项收入</t>
  </si>
  <si>
    <t xml:space="preserve">  政府性基金补助收入</t>
  </si>
  <si>
    <t xml:space="preserve">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</si>
  <si>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</si>
  <si>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</si>
  <si>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</si>
  <si>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表7</t>
  </si>
  <si>
    <t>2022年市级政府性基金支出调整情况表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</si>
  <si>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</si>
  <si>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</si>
  <si>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</si>
  <si>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</si>
  <si>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</si>
  <si>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</si>
  <si>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</si>
  <si>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</si>
  <si>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</si>
  <si>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</si>
  <si>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</si>
  <si>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</si>
  <si>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</si>
  <si>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</si>
  <si>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</si>
  <si>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</si>
  <si>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</si>
  <si>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</si>
  <si>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</si>
  <si>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</si>
  <si>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</si>
  <si>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</si>
  <si>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</si>
  <si>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</si>
  <si>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</si>
  <si>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</si>
  <si>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</si>
  <si>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</si>
  <si>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</si>
  <si>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</si>
  <si>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</si>
  <si>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</si>
  <si>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</si>
  <si>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</si>
  <si>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</si>
  <si>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</si>
  <si>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</si>
  <si>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</si>
  <si>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</si>
  <si>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</si>
  <si>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</si>
  <si>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</si>
  <si>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</si>
  <si>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 xml:space="preserve">    基础设施建设</t>
  </si>
  <si>
    <t xml:space="preserve">    抗疫相关支出</t>
  </si>
  <si>
    <t>支出合计</t>
  </si>
  <si>
    <t xml:space="preserve">  政府性基金补助支出</t>
  </si>
  <si>
    <t xml:space="preserve">  政府性基金上解支出</t>
  </si>
  <si>
    <t xml:space="preserve">  年终结余（转）</t>
  </si>
  <si>
    <t xml:space="preserve">  地方政府专项债务转贷支出</t>
  </si>
  <si>
    <t xml:space="preserve">  地方政府专项债务还本支出</t>
  </si>
  <si>
    <t>表8</t>
  </si>
  <si>
    <t>2022年全市政府专项债务限额和余额表</t>
  </si>
  <si>
    <t xml:space="preserve">      市本级</t>
  </si>
  <si>
    <t xml:space="preserve">      鄂城区</t>
  </si>
  <si>
    <t xml:space="preserve">      华容区</t>
  </si>
  <si>
    <t xml:space="preserve">      梁子湖区</t>
  </si>
  <si>
    <r>
      <rPr>
        <sz val="12"/>
        <rFont val="宋体"/>
        <charset val="134"/>
      </rPr>
      <t>备注：</t>
    </r>
    <r>
      <rPr>
        <sz val="12"/>
        <rFont val="Times New Roman"/>
        <charset val="134"/>
      </rPr>
      <t>2022</t>
    </r>
    <r>
      <rPr>
        <sz val="12"/>
        <rFont val="宋体"/>
        <charset val="134"/>
      </rPr>
      <t>年政府专项债务限额为省下达数。</t>
    </r>
  </si>
  <si>
    <t>表9</t>
  </si>
  <si>
    <t>2022年全市新增政府专项债券资金安排情况表</t>
  </si>
  <si>
    <t>全市</t>
  </si>
  <si>
    <t>全市合计</t>
  </si>
  <si>
    <t>鄂州市第二中学迁建工程项目</t>
  </si>
  <si>
    <t>鄂州市中医医院特色重点医院建设项目</t>
  </si>
  <si>
    <t>鄂州市2018年棚户区改造项目</t>
  </si>
  <si>
    <t>鄂州市公共卫生临床中心</t>
  </si>
  <si>
    <t>鄂城区</t>
  </si>
  <si>
    <t>鄂城区小计</t>
  </si>
  <si>
    <t>滨江科技新区高新产业孵化基地一期</t>
  </si>
  <si>
    <t>鄂城区樊口社区卫生服务中心</t>
  </si>
  <si>
    <t>西山街道落驾坪社区养老服务中心建设项目</t>
  </si>
  <si>
    <t>鄂城区国省干线城乡融合发展工程项目</t>
  </si>
  <si>
    <t>鄂城区滨江科技新区青天湖科创人才社区及周边市政配套设施项目</t>
  </si>
  <si>
    <t>鄂城区滨江科技新区长江智汇园及周边市政配套设施项目</t>
  </si>
  <si>
    <t>鄂城区滨江科技新区数字经济产业园一期及周边市政配套设施项目</t>
  </si>
  <si>
    <t>鄂城区滨江科技新区武汉港及周边基础设施提升工程项目</t>
  </si>
  <si>
    <t>鄂城滨江科技新区现代物流产业园一期及周边市政配套设施项目</t>
  </si>
  <si>
    <t>花湖开发区城市更新及市政基础设施项目</t>
  </si>
  <si>
    <t>华容区</t>
  </si>
  <si>
    <t>华容区小计</t>
  </si>
  <si>
    <t>华容区保障性安居工程及青云还建小区项目</t>
  </si>
  <si>
    <t>华容区农村饮水安全巩固提升专项工程</t>
  </si>
  <si>
    <t>梁子湖区</t>
  </si>
  <si>
    <t>梁子湖区小计</t>
  </si>
  <si>
    <t>梧桐湖新区北产业园项目</t>
  </si>
  <si>
    <t>东梁子湖乡村振兴文旅综合体项目</t>
  </si>
  <si>
    <t>葛店开发区</t>
  </si>
  <si>
    <t>葛店开发区小计</t>
  </si>
  <si>
    <t>葛店开发区公共卫生临床中心</t>
  </si>
  <si>
    <t>葛店综合交通枢纽建设项目</t>
  </si>
  <si>
    <t>葛店镇擦亮小城镇建设美丽城镇项目</t>
  </si>
  <si>
    <t>葛店开发区高新大道文体公园-图书馆建设项目</t>
  </si>
  <si>
    <t>葛店开发区陶塘-岳陂安置社区建设工程二期项目</t>
  </si>
  <si>
    <t>葛店武鄂同城补短板EPC项目-文体公园配套地下停车场工程</t>
  </si>
  <si>
    <t>葛店武鄂同城补短板EPC项目-大湾二期8#、11#、12#还建楼及配套工程</t>
  </si>
  <si>
    <t>葛店武鄂同城补短板EPC项目-葛店三王、下魏污水泵站扩容改造工程</t>
  </si>
  <si>
    <t>葛店开发区老旧小区改造工程一期</t>
  </si>
  <si>
    <t>临空经济区</t>
  </si>
  <si>
    <t>临空经济区小计</t>
  </si>
  <si>
    <t>鄂州市临空经济区产业孵化基地一期项目</t>
  </si>
  <si>
    <t>燕矶镇安置小区项目</t>
  </si>
  <si>
    <t>鄂州花湖机场配套项目（二期）</t>
  </si>
  <si>
    <t>鄂州花湖机场配套项目（三期）</t>
  </si>
  <si>
    <t>表10</t>
  </si>
  <si>
    <t>2022年全市社会保险基金收入调整情况表</t>
  </si>
  <si>
    <t>一、企业职工基本养老保险基金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</si>
  <si>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</si>
  <si>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</si>
  <si>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</si>
  <si>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</si>
  <si>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>二、城乡居民基本养老保险基金收入</t>
  </si>
  <si>
    <t>三、机关事业单位基本养老保险基金</t>
  </si>
  <si>
    <t>四、职工基本医疗保险(含生育保险)基金</t>
  </si>
  <si>
    <t>五、城乡居民基本医疗保险基金</t>
  </si>
  <si>
    <t>六、工伤保险基金</t>
  </si>
  <si>
    <t>七、失业保险基金收入</t>
  </si>
  <si>
    <t>说明：全市社会保险基金预算按统筹层次由下而上逐级编制汇总而成。未在社会保险基金预算编制过程中体现的政策变化，将在2016年社会保险基金预算执行过程中按规定进行相应的调整。</t>
  </si>
  <si>
    <t>表11</t>
  </si>
  <si>
    <t>2022年全市社会保险基金支出调整情况表</t>
  </si>
  <si>
    <t>　　其中：基本养老金支出</t>
  </si>
  <si>
    <t xml:space="preserve">          丧葬补助金和抚恤金支出</t>
  </si>
  <si>
    <t xml:space="preserve">          其他支出</t>
  </si>
  <si>
    <t>二、城乡居民基本养老保险基金支出</t>
  </si>
  <si>
    <t xml:space="preserve">          个人账户养老金支出</t>
  </si>
  <si>
    <t>　　其中：社会保险待遇支出</t>
  </si>
  <si>
    <t>七、失业保险基金支出</t>
  </si>
  <si>
    <t>　　其中：失业保险金支出</t>
  </si>
  <si>
    <t xml:space="preserve">          稳定岗位补贴</t>
  </si>
  <si>
    <t xml:space="preserve">          技能提升补贴</t>
  </si>
  <si>
    <t>表12</t>
  </si>
  <si>
    <t>2022年全市社会保险基金结余调整情况表</t>
  </si>
  <si>
    <t>上年结余</t>
  </si>
  <si>
    <t>本年收支结余</t>
  </si>
  <si>
    <t>年末滚存结余</t>
  </si>
  <si>
    <t>二、城乡居民基本养老保险基金</t>
  </si>
  <si>
    <t>四、城镇职工基本医疗保险基金</t>
  </si>
  <si>
    <t>七、失业保险基金</t>
  </si>
  <si>
    <t>全市社会保险基金本年收支结余</t>
  </si>
  <si>
    <t>全市社会保险基金年末滚存结余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</si>
</sst>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* #,##0.00;* \-#,##0.00;* &quot;-&quot;??;@"/>
    <numFmt numFmtId="178" formatCode="#,##0_ "/>
  </numFmts>
  <fonts count="44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22"/>
      <name val="宋体"/>
      <charset val="134"/>
    </font>
    <font>
      <sz val="12"/>
      <name val="Times New Roman"/>
      <charset val="134"/>
    </font>
    <font>
      <b/>
      <sz val="16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黑体"/>
      <charset val="134"/>
    </font>
    <font>
      <sz val="24"/>
      <name val="方正小标宋简体"/>
      <charset val="134"/>
    </font>
    <font>
      <sz val="22"/>
      <name val="黑体"/>
      <charset val="134"/>
    </font>
    <font>
      <sz val="22"/>
      <name val="楷体"/>
      <charset val="134"/>
    </font>
    <font>
      <sz val="18"/>
      <name val="黑体"/>
      <charset val="134"/>
    </font>
    <font>
      <sz val="18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42" fillId="6" borderId="17" applyNumberFormat="0" applyAlignment="0" applyProtection="0">
      <alignment vertical="center"/>
    </xf>
    <xf numFmtId="0" fontId="33" fillId="16" borderId="1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" fillId="0" borderId="0"/>
    <xf numFmtId="0" fontId="41" fillId="0" borderId="21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" fillId="0" borderId="0"/>
    <xf numFmtId="0" fontId="22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9" fillId="0" borderId="0"/>
    <xf numFmtId="0" fontId="22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0"/>
    <xf numFmtId="0" fontId="22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9" fillId="0" borderId="0"/>
    <xf numFmtId="0" fontId="22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0" borderId="0"/>
    <xf numFmtId="9" fontId="43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>
      <alignment vertical="center"/>
    </xf>
    <xf numFmtId="0" fontId="12" fillId="0" borderId="0"/>
    <xf numFmtId="177" fontId="43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1" fillId="0" borderId="0" xfId="21" applyFont="1" applyFill="1">
      <alignment vertical="center"/>
    </xf>
    <xf numFmtId="0" fontId="2" fillId="0" borderId="0" xfId="21" applyFont="1" applyFill="1" applyAlignment="1">
      <alignment vertical="center"/>
    </xf>
    <xf numFmtId="0" fontId="3" fillId="0" borderId="0" xfId="21" applyFont="1" applyFill="1">
      <alignment vertical="center"/>
    </xf>
    <xf numFmtId="0" fontId="2" fillId="0" borderId="0" xfId="21" applyFont="1" applyFill="1">
      <alignment vertical="center"/>
    </xf>
    <xf numFmtId="0" fontId="4" fillId="0" borderId="0" xfId="21" applyFont="1" applyFill="1">
      <alignment vertical="center"/>
    </xf>
    <xf numFmtId="0" fontId="5" fillId="0" borderId="0" xfId="21" applyNumberFormat="1" applyFont="1" applyFill="1" applyAlignment="1">
      <alignment horizontal="center" vertical="center"/>
    </xf>
    <xf numFmtId="0" fontId="6" fillId="0" borderId="0" xfId="21" applyFont="1" applyFill="1" applyAlignment="1">
      <alignment vertical="center"/>
    </xf>
    <xf numFmtId="0" fontId="6" fillId="0" borderId="1" xfId="63" applyFont="1" applyFill="1" applyBorder="1" applyAlignment="1">
      <alignment horizontal="right" vertical="center"/>
    </xf>
    <xf numFmtId="0" fontId="7" fillId="0" borderId="2" xfId="21" applyFont="1" applyFill="1" applyBorder="1" applyAlignment="1">
      <alignment horizontal="center" vertical="center" wrapText="1"/>
    </xf>
    <xf numFmtId="0" fontId="7" fillId="0" borderId="3" xfId="21" applyFont="1" applyFill="1" applyBorder="1" applyAlignment="1">
      <alignment horizontal="center" vertical="center" wrapText="1"/>
    </xf>
    <xf numFmtId="49" fontId="7" fillId="0" borderId="4" xfId="58" applyNumberFormat="1" applyFont="1" applyFill="1" applyBorder="1" applyAlignment="1" applyProtection="1">
      <alignment horizontal="center" vertical="center"/>
      <protection locked="0"/>
    </xf>
    <xf numFmtId="49" fontId="7" fillId="0" borderId="4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1" applyFont="1" applyFill="1" applyBorder="1" applyAlignment="1">
      <alignment vertical="center" wrapText="1"/>
    </xf>
    <xf numFmtId="0" fontId="3" fillId="0" borderId="4" xfId="21" applyFont="1" applyFill="1" applyBorder="1" applyAlignment="1">
      <alignment horizontal="justify" vertical="center" wrapText="1"/>
    </xf>
    <xf numFmtId="178" fontId="3" fillId="0" borderId="4" xfId="65" applyNumberFormat="1" applyFont="1" applyFill="1" applyBorder="1" applyAlignment="1">
      <alignment vertical="center" wrapText="1"/>
    </xf>
    <xf numFmtId="178" fontId="3" fillId="0" borderId="4" xfId="59" applyNumberFormat="1" applyFont="1" applyFill="1" applyBorder="1" applyAlignment="1" applyProtection="1">
      <alignment vertical="center"/>
    </xf>
    <xf numFmtId="0" fontId="3" fillId="0" borderId="6" xfId="21" applyFont="1" applyFill="1" applyBorder="1" applyAlignment="1">
      <alignment vertical="center" wrapText="1"/>
    </xf>
    <xf numFmtId="178" fontId="3" fillId="0" borderId="4" xfId="64" applyNumberFormat="1" applyFont="1" applyFill="1" applyBorder="1" applyAlignment="1">
      <alignment vertical="center" wrapText="1"/>
    </xf>
    <xf numFmtId="0" fontId="3" fillId="0" borderId="7" xfId="21" applyFont="1" applyFill="1" applyBorder="1" applyAlignment="1">
      <alignment vertical="center" wrapText="1"/>
    </xf>
    <xf numFmtId="0" fontId="6" fillId="0" borderId="7" xfId="21" applyFont="1" applyFill="1" applyBorder="1" applyAlignment="1">
      <alignment vertical="center" wrapText="1"/>
    </xf>
    <xf numFmtId="0" fontId="6" fillId="0" borderId="4" xfId="21" applyFont="1" applyFill="1" applyBorder="1" applyAlignment="1">
      <alignment horizontal="justify" vertical="center" wrapText="1"/>
    </xf>
    <xf numFmtId="0" fontId="3" fillId="0" borderId="4" xfId="21" applyFont="1" applyFill="1" applyBorder="1" applyAlignment="1">
      <alignment horizontal="center" vertical="center" wrapText="1"/>
    </xf>
    <xf numFmtId="178" fontId="7" fillId="0" borderId="4" xfId="21" applyNumberFormat="1" applyFont="1" applyFill="1" applyBorder="1" applyAlignment="1">
      <alignment vertical="center" wrapText="1"/>
    </xf>
    <xf numFmtId="178" fontId="7" fillId="0" borderId="4" xfId="59" applyNumberFormat="1" applyFont="1" applyFill="1" applyBorder="1" applyAlignment="1" applyProtection="1">
      <alignment vertical="center"/>
    </xf>
    <xf numFmtId="0" fontId="7" fillId="0" borderId="4" xfId="21" applyFont="1" applyFill="1" applyBorder="1" applyAlignment="1">
      <alignment horizontal="center" vertical="center" wrapText="1"/>
    </xf>
    <xf numFmtId="0" fontId="7" fillId="0" borderId="4" xfId="21" applyFont="1" applyFill="1" applyBorder="1" applyAlignment="1">
      <alignment horizontal="distributed" vertical="center" wrapText="1" indent="2"/>
    </xf>
    <xf numFmtId="178" fontId="7" fillId="0" borderId="4" xfId="58" applyNumberFormat="1" applyFont="1" applyFill="1" applyBorder="1" applyAlignment="1" applyProtection="1">
      <alignment vertical="center"/>
      <protection locked="0"/>
    </xf>
    <xf numFmtId="0" fontId="7" fillId="0" borderId="4" xfId="21" applyFont="1" applyFill="1" applyBorder="1" applyAlignment="1">
      <alignment horizontal="justify" vertical="center" wrapText="1"/>
    </xf>
    <xf numFmtId="178" fontId="3" fillId="0" borderId="4" xfId="51" applyNumberFormat="1" applyFont="1" applyFill="1" applyBorder="1" applyAlignment="1">
      <alignment vertical="center"/>
    </xf>
    <xf numFmtId="178" fontId="3" fillId="0" borderId="4" xfId="58" applyNumberFormat="1" applyFont="1" applyFill="1" applyBorder="1" applyAlignment="1" applyProtection="1">
      <alignment vertical="center"/>
      <protection locked="0"/>
    </xf>
    <xf numFmtId="0" fontId="3" fillId="0" borderId="4" xfId="21" applyFont="1" applyFill="1" applyBorder="1" applyAlignment="1">
      <alignment vertical="center" wrapText="1"/>
    </xf>
    <xf numFmtId="178" fontId="7" fillId="0" borderId="4" xfId="65" applyNumberFormat="1" applyFont="1" applyFill="1" applyBorder="1" applyAlignment="1">
      <alignment vertical="center"/>
    </xf>
    <xf numFmtId="178" fontId="3" fillId="0" borderId="4" xfId="65" applyNumberFormat="1" applyFont="1" applyFill="1" applyBorder="1" applyAlignment="1">
      <alignment vertical="center"/>
    </xf>
    <xf numFmtId="178" fontId="7" fillId="0" borderId="8" xfId="55" applyNumberFormat="1" applyFont="1" applyFill="1" applyBorder="1" applyAlignment="1">
      <alignment vertical="center"/>
    </xf>
    <xf numFmtId="178" fontId="3" fillId="0" borderId="4" xfId="55" applyNumberFormat="1" applyFont="1" applyFill="1" applyBorder="1" applyAlignment="1">
      <alignment vertical="center"/>
    </xf>
    <xf numFmtId="178" fontId="7" fillId="0" borderId="4" xfId="47" applyNumberFormat="1" applyFont="1" applyFill="1" applyBorder="1" applyAlignment="1">
      <alignment vertical="center"/>
    </xf>
    <xf numFmtId="178" fontId="3" fillId="0" borderId="4" xfId="47" applyNumberFormat="1" applyFont="1" applyFill="1" applyBorder="1" applyAlignment="1">
      <alignment vertical="center"/>
    </xf>
    <xf numFmtId="0" fontId="2" fillId="0" borderId="0" xfId="21" applyFont="1" applyFill="1" applyAlignment="1">
      <alignment horizontal="right" vertical="center"/>
    </xf>
    <xf numFmtId="0" fontId="6" fillId="0" borderId="1" xfId="21" applyFont="1" applyFill="1" applyBorder="1" applyAlignment="1">
      <alignment horizontal="right" vertical="center"/>
    </xf>
    <xf numFmtId="178" fontId="7" fillId="0" borderId="9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vertical="center"/>
    </xf>
    <xf numFmtId="0" fontId="3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42" applyFont="1" applyFill="1" applyBorder="1" applyAlignment="1">
      <alignment vertical="center"/>
    </xf>
    <xf numFmtId="0" fontId="6" fillId="0" borderId="0" xfId="62" applyFont="1" applyFill="1" applyBorder="1" applyAlignment="1">
      <alignment vertical="center"/>
    </xf>
    <xf numFmtId="0" fontId="4" fillId="0" borderId="0" xfId="60" applyFont="1" applyFill="1" applyAlignment="1">
      <alignment vertical="center"/>
    </xf>
    <xf numFmtId="0" fontId="2" fillId="0" borderId="0" xfId="42" applyFont="1" applyFill="1" applyBorder="1" applyAlignment="1">
      <alignment horizontal="center" vertical="center"/>
    </xf>
    <xf numFmtId="176" fontId="2" fillId="0" borderId="0" xfId="42" applyNumberFormat="1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</xf>
    <xf numFmtId="0" fontId="10" fillId="0" borderId="0" xfId="63" applyFont="1" applyFill="1" applyBorder="1" applyAlignment="1">
      <alignment vertical="center"/>
    </xf>
    <xf numFmtId="0" fontId="2" fillId="0" borderId="0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vertical="center"/>
    </xf>
    <xf numFmtId="176" fontId="11" fillId="0" borderId="0" xfId="42" applyNumberFormat="1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right" vertical="center"/>
    </xf>
    <xf numFmtId="0" fontId="7" fillId="0" borderId="4" xfId="63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vertical="center"/>
    </xf>
    <xf numFmtId="0" fontId="7" fillId="0" borderId="4" xfId="4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 wrapText="1" indent="2"/>
    </xf>
    <xf numFmtId="178" fontId="9" fillId="0" borderId="4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78" fontId="6" fillId="0" borderId="4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7" fillId="0" borderId="5" xfId="42" applyFont="1" applyFill="1" applyBorder="1" applyAlignment="1">
      <alignment horizontal="center" vertical="center" wrapText="1"/>
    </xf>
    <xf numFmtId="0" fontId="7" fillId="0" borderId="6" xfId="42" applyFont="1" applyFill="1" applyBorder="1" applyAlignment="1">
      <alignment horizontal="center" vertical="center" wrapText="1"/>
    </xf>
    <xf numFmtId="0" fontId="7" fillId="0" borderId="7" xfId="42" applyFont="1" applyFill="1" applyBorder="1" applyAlignment="1">
      <alignment horizontal="center" vertical="center" wrapText="1"/>
    </xf>
    <xf numFmtId="0" fontId="9" fillId="0" borderId="5" xfId="42" applyFont="1" applyFill="1" applyBorder="1" applyAlignment="1">
      <alignment horizontal="center" vertical="center" wrapText="1"/>
    </xf>
    <xf numFmtId="0" fontId="9" fillId="0" borderId="6" xfId="42" applyFont="1" applyFill="1" applyBorder="1" applyAlignment="1">
      <alignment horizontal="center" vertical="center" wrapText="1"/>
    </xf>
    <xf numFmtId="0" fontId="9" fillId="0" borderId="7" xfId="42" applyFont="1" applyFill="1" applyBorder="1" applyAlignment="1">
      <alignment horizontal="center" vertical="center" wrapText="1"/>
    </xf>
    <xf numFmtId="0" fontId="1" fillId="0" borderId="0" xfId="58" applyFont="1" applyFill="1"/>
    <xf numFmtId="0" fontId="6" fillId="0" borderId="0" xfId="58" applyFont="1" applyFill="1" applyAlignment="1">
      <alignment vertical="center"/>
    </xf>
    <xf numFmtId="0" fontId="6" fillId="0" borderId="0" xfId="58" applyFont="1" applyFill="1"/>
    <xf numFmtId="0" fontId="5" fillId="0" borderId="0" xfId="63" applyFont="1" applyFill="1" applyAlignment="1">
      <alignment horizontal="center" vertical="center"/>
    </xf>
    <xf numFmtId="0" fontId="2" fillId="0" borderId="0" xfId="63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right" vertical="center"/>
    </xf>
    <xf numFmtId="0" fontId="7" fillId="0" borderId="4" xfId="63" applyFont="1" applyFill="1" applyBorder="1" applyAlignment="1">
      <alignment horizontal="left" vertical="center"/>
    </xf>
    <xf numFmtId="178" fontId="7" fillId="0" borderId="4" xfId="58" applyNumberFormat="1" applyFont="1" applyFill="1" applyBorder="1" applyAlignment="1" applyProtection="1">
      <alignment horizontal="right" vertical="center"/>
    </xf>
    <xf numFmtId="178" fontId="12" fillId="0" borderId="4" xfId="58" applyNumberFormat="1" applyFont="1" applyFill="1" applyBorder="1" applyAlignment="1" applyProtection="1">
      <alignment horizontal="right" vertical="center"/>
    </xf>
    <xf numFmtId="3" fontId="9" fillId="0" borderId="4" xfId="63" applyNumberFormat="1" applyFont="1" applyFill="1" applyBorder="1" applyAlignment="1" applyProtection="1">
      <alignment vertical="center" wrapText="1"/>
    </xf>
    <xf numFmtId="178" fontId="7" fillId="0" borderId="4" xfId="63" applyNumberFormat="1" applyFont="1" applyFill="1" applyBorder="1" applyAlignment="1">
      <alignment horizontal="right" vertical="center"/>
    </xf>
    <xf numFmtId="178" fontId="12" fillId="0" borderId="4" xfId="63" applyNumberFormat="1" applyFont="1" applyFill="1" applyBorder="1" applyAlignment="1">
      <alignment horizontal="right" vertical="center"/>
    </xf>
    <xf numFmtId="3" fontId="6" fillId="0" borderId="4" xfId="63" applyNumberFormat="1" applyFont="1" applyFill="1" applyBorder="1" applyAlignment="1" applyProtection="1">
      <alignment vertical="center" wrapText="1"/>
    </xf>
    <xf numFmtId="178" fontId="3" fillId="0" borderId="4" xfId="63" applyNumberFormat="1" applyFont="1" applyFill="1" applyBorder="1" applyAlignment="1">
      <alignment horizontal="right" vertical="center"/>
    </xf>
    <xf numFmtId="3" fontId="7" fillId="0" borderId="4" xfId="63" applyNumberFormat="1" applyFont="1" applyFill="1" applyBorder="1" applyAlignment="1" applyProtection="1">
      <alignment vertical="center" wrapText="1"/>
    </xf>
    <xf numFmtId="0" fontId="7" fillId="0" borderId="4" xfId="63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left" vertical="center"/>
    </xf>
    <xf numFmtId="0" fontId="3" fillId="0" borderId="0" xfId="60" applyFont="1" applyFill="1" applyAlignment="1">
      <alignment vertical="center"/>
    </xf>
    <xf numFmtId="0" fontId="5" fillId="0" borderId="0" xfId="60" applyFont="1" applyFill="1" applyAlignment="1">
      <alignment horizontal="center" vertical="center"/>
    </xf>
    <xf numFmtId="0" fontId="3" fillId="0" borderId="0" xfId="60" applyFont="1" applyFill="1" applyAlignment="1">
      <alignment horizontal="right" vertical="center"/>
    </xf>
    <xf numFmtId="0" fontId="7" fillId="0" borderId="4" xfId="6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3" fontId="3" fillId="0" borderId="4" xfId="60" applyNumberFormat="1" applyFont="1" applyFill="1" applyBorder="1" applyAlignment="1" applyProtection="1">
      <alignment vertical="center"/>
    </xf>
    <xf numFmtId="178" fontId="3" fillId="0" borderId="4" xfId="60" applyNumberFormat="1" applyFont="1" applyFill="1" applyBorder="1" applyAlignment="1">
      <alignment horizontal="right" vertical="center"/>
    </xf>
    <xf numFmtId="3" fontId="3" fillId="0" borderId="4" xfId="60" applyNumberFormat="1" applyFont="1" applyFill="1" applyBorder="1" applyAlignment="1" applyProtection="1">
      <alignment horizontal="left" vertical="center"/>
    </xf>
    <xf numFmtId="0" fontId="3" fillId="0" borderId="4" xfId="50" applyFont="1" applyFill="1" applyBorder="1" applyAlignment="1">
      <alignment vertical="center" wrapText="1"/>
    </xf>
    <xf numFmtId="0" fontId="3" fillId="0" borderId="4" xfId="60" applyFont="1" applyFill="1" applyBorder="1" applyAlignment="1">
      <alignment horizontal="left" vertical="center"/>
    </xf>
    <xf numFmtId="0" fontId="3" fillId="0" borderId="4" xfId="60" applyFont="1" applyFill="1" applyBorder="1" applyAlignment="1">
      <alignment vertical="center"/>
    </xf>
    <xf numFmtId="0" fontId="7" fillId="0" borderId="4" xfId="60" applyFont="1" applyFill="1" applyBorder="1" applyAlignment="1">
      <alignment horizontal="distributed" vertical="center" indent="2"/>
    </xf>
    <xf numFmtId="178" fontId="7" fillId="0" borderId="4" xfId="60" applyNumberFormat="1" applyFont="1" applyFill="1" applyBorder="1" applyAlignment="1">
      <alignment horizontal="right" vertical="center"/>
    </xf>
    <xf numFmtId="0" fontId="7" fillId="0" borderId="4" xfId="60" applyFont="1" applyFill="1" applyBorder="1" applyAlignment="1">
      <alignment vertical="center"/>
    </xf>
    <xf numFmtId="1" fontId="3" fillId="0" borderId="4" xfId="60" applyNumberFormat="1" applyFont="1" applyFill="1" applyBorder="1" applyAlignment="1" applyProtection="1">
      <alignment vertical="center"/>
      <protection locked="0"/>
    </xf>
    <xf numFmtId="1" fontId="7" fillId="0" borderId="4" xfId="60" applyNumberFormat="1" applyFont="1" applyFill="1" applyBorder="1" applyAlignment="1" applyProtection="1">
      <alignment vertical="center"/>
      <protection locked="0"/>
    </xf>
    <xf numFmtId="0" fontId="13" fillId="0" borderId="0" xfId="60" applyFont="1" applyFill="1" applyAlignment="1">
      <alignment vertical="center"/>
    </xf>
    <xf numFmtId="0" fontId="3" fillId="0" borderId="0" xfId="60" applyFont="1" applyFill="1" applyAlignment="1">
      <alignment vertical="center" wrapText="1"/>
    </xf>
    <xf numFmtId="0" fontId="7" fillId="0" borderId="0" xfId="60" applyFont="1" applyFill="1" applyAlignment="1">
      <alignment vertical="center"/>
    </xf>
    <xf numFmtId="0" fontId="4" fillId="0" borderId="0" xfId="60" applyFont="1" applyFill="1"/>
    <xf numFmtId="0" fontId="5" fillId="0" borderId="0" xfId="63" applyFont="1" applyFill="1" applyBorder="1" applyAlignment="1">
      <alignment horizontal="center" vertical="center"/>
    </xf>
    <xf numFmtId="178" fontId="3" fillId="0" borderId="4" xfId="60" applyNumberFormat="1" applyFont="1" applyFill="1" applyBorder="1" applyAlignment="1" applyProtection="1">
      <alignment horizontal="right" vertical="center"/>
    </xf>
    <xf numFmtId="178" fontId="7" fillId="0" borderId="4" xfId="60" applyNumberFormat="1" applyFont="1" applyFill="1" applyBorder="1" applyAlignment="1" applyProtection="1">
      <alignment horizontal="right" vertical="center"/>
    </xf>
    <xf numFmtId="178" fontId="3" fillId="0" borderId="4" xfId="60" applyNumberFormat="1" applyFont="1" applyFill="1" applyBorder="1" applyAlignment="1" applyProtection="1">
      <alignment horizontal="right" vertical="center"/>
      <protection locked="0"/>
    </xf>
    <xf numFmtId="0" fontId="3" fillId="0" borderId="4" xfId="42" applyFont="1" applyFill="1" applyBorder="1" applyAlignment="1">
      <alignment horizontal="center" vertical="center" wrapText="1"/>
    </xf>
    <xf numFmtId="178" fontId="14" fillId="0" borderId="4" xfId="58" applyNumberFormat="1" applyFont="1" applyFill="1" applyBorder="1" applyAlignment="1" applyProtection="1">
      <alignment horizontal="right" vertical="center"/>
    </xf>
    <xf numFmtId="0" fontId="7" fillId="0" borderId="2" xfId="42" applyFont="1" applyFill="1" applyBorder="1" applyAlignment="1">
      <alignment horizontal="center" vertical="center" wrapText="1"/>
    </xf>
    <xf numFmtId="0" fontId="7" fillId="0" borderId="3" xfId="42" applyFont="1" applyFill="1" applyBorder="1" applyAlignment="1">
      <alignment horizontal="center" vertical="center" wrapText="1"/>
    </xf>
    <xf numFmtId="178" fontId="15" fillId="0" borderId="4" xfId="63" applyNumberFormat="1" applyFont="1" applyFill="1" applyBorder="1" applyAlignment="1">
      <alignment horizontal="right" vertical="center"/>
    </xf>
    <xf numFmtId="0" fontId="3" fillId="0" borderId="4" xfId="42" applyFont="1" applyFill="1" applyBorder="1" applyAlignment="1">
      <alignment vertical="center" wrapText="1"/>
    </xf>
    <xf numFmtId="178" fontId="14" fillId="0" borderId="4" xfId="63" applyNumberFormat="1" applyFont="1" applyFill="1" applyBorder="1" applyAlignment="1">
      <alignment horizontal="right" vertical="center"/>
    </xf>
    <xf numFmtId="178" fontId="3" fillId="0" borderId="4" xfId="58" applyNumberFormat="1" applyFont="1" applyFill="1" applyBorder="1" applyAlignment="1" applyProtection="1">
      <alignment horizontal="right" vertical="center"/>
    </xf>
    <xf numFmtId="3" fontId="3" fillId="0" borderId="4" xfId="63" applyNumberFormat="1" applyFont="1" applyFill="1" applyBorder="1" applyAlignment="1" applyProtection="1">
      <alignment vertical="center" wrapText="1"/>
    </xf>
    <xf numFmtId="0" fontId="14" fillId="0" borderId="11" xfId="63" applyFont="1" applyFill="1" applyBorder="1" applyAlignment="1">
      <alignment horizontal="left" vertical="center"/>
    </xf>
    <xf numFmtId="0" fontId="4" fillId="0" borderId="0" xfId="60" applyFont="1" applyFill="1" applyAlignment="1" applyProtection="1">
      <alignment vertical="center"/>
      <protection locked="0"/>
    </xf>
    <xf numFmtId="0" fontId="3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right" vertical="center"/>
      <protection locked="0"/>
    </xf>
    <xf numFmtId="0" fontId="7" fillId="0" borderId="4" xfId="60" applyFont="1" applyFill="1" applyBorder="1" applyAlignment="1" applyProtection="1">
      <alignment horizontal="center" vertical="center"/>
      <protection locked="0"/>
    </xf>
    <xf numFmtId="0" fontId="7" fillId="0" borderId="7" xfId="60" applyFont="1" applyFill="1" applyBorder="1" applyAlignment="1" applyProtection="1">
      <alignment horizontal="center" vertical="center"/>
      <protection locked="0"/>
    </xf>
    <xf numFmtId="0" fontId="7" fillId="0" borderId="4" xfId="60" applyFont="1" applyFill="1" applyBorder="1" applyAlignment="1">
      <alignment horizontal="center" vertical="center"/>
    </xf>
    <xf numFmtId="0" fontId="7" fillId="0" borderId="4" xfId="60" applyFont="1" applyFill="1" applyBorder="1" applyAlignment="1" applyProtection="1">
      <alignment horizontal="left" vertical="center"/>
      <protection locked="0"/>
    </xf>
    <xf numFmtId="178" fontId="7" fillId="0" borderId="4" xfId="60" applyNumberFormat="1" applyFont="1" applyFill="1" applyBorder="1" applyAlignment="1" applyProtection="1">
      <alignment horizontal="right" vertical="center"/>
      <protection locked="0"/>
    </xf>
    <xf numFmtId="1" fontId="3" fillId="0" borderId="4" xfId="60" applyNumberFormat="1" applyFont="1" applyFill="1" applyBorder="1" applyAlignment="1" applyProtection="1">
      <alignment horizontal="left" vertical="center"/>
      <protection locked="0"/>
    </xf>
    <xf numFmtId="3" fontId="3" fillId="0" borderId="5" xfId="60" applyNumberFormat="1" applyFont="1" applyFill="1" applyBorder="1" applyAlignment="1" applyProtection="1">
      <alignment vertical="center"/>
      <protection locked="0"/>
    </xf>
    <xf numFmtId="178" fontId="3" fillId="0" borderId="5" xfId="60" applyNumberFormat="1" applyFont="1" applyFill="1" applyBorder="1" applyAlignment="1" applyProtection="1">
      <alignment horizontal="right" vertical="center"/>
      <protection locked="0"/>
    </xf>
    <xf numFmtId="3" fontId="3" fillId="0" borderId="4" xfId="60" applyNumberFormat="1" applyFont="1" applyFill="1" applyBorder="1" applyAlignment="1" applyProtection="1">
      <alignment vertical="center"/>
      <protection locked="0"/>
    </xf>
    <xf numFmtId="0" fontId="3" fillId="0" borderId="4" xfId="60" applyFont="1" applyFill="1" applyBorder="1" applyAlignment="1" applyProtection="1">
      <alignment vertical="center"/>
      <protection locked="0"/>
    </xf>
    <xf numFmtId="178" fontId="3" fillId="0" borderId="12" xfId="60" applyNumberFormat="1" applyFont="1" applyFill="1" applyBorder="1" applyAlignment="1" applyProtection="1">
      <alignment horizontal="right" vertical="center"/>
      <protection locked="0"/>
    </xf>
    <xf numFmtId="0" fontId="3" fillId="0" borderId="4" xfId="60" applyFont="1" applyFill="1" applyBorder="1" applyAlignment="1" applyProtection="1">
      <alignment horizontal="left" vertical="center" wrapText="1"/>
      <protection locked="0"/>
    </xf>
    <xf numFmtId="178" fontId="3" fillId="0" borderId="4" xfId="60" applyNumberFormat="1" applyFont="1" applyFill="1" applyBorder="1" applyAlignment="1" applyProtection="1">
      <alignment horizontal="right" vertical="center" wrapText="1"/>
      <protection locked="0"/>
    </xf>
    <xf numFmtId="1" fontId="7" fillId="0" borderId="4" xfId="60" applyNumberFormat="1" applyFont="1" applyFill="1" applyBorder="1" applyAlignment="1" applyProtection="1">
      <alignment horizontal="left" vertical="center"/>
      <protection locked="0"/>
    </xf>
    <xf numFmtId="0" fontId="7" fillId="0" borderId="4" xfId="60" applyFont="1" applyFill="1" applyBorder="1" applyAlignment="1" applyProtection="1">
      <alignment horizontal="distributed" vertical="center" indent="2"/>
      <protection locked="0"/>
    </xf>
    <xf numFmtId="178" fontId="7" fillId="0" borderId="4" xfId="6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center"/>
    </xf>
    <xf numFmtId="0" fontId="4" fillId="0" borderId="0" xfId="60" applyFont="1" applyFill="1" applyAlignment="1">
      <alignment horizontal="center" vertical="center"/>
    </xf>
    <xf numFmtId="0" fontId="3" fillId="0" borderId="0" xfId="60" applyFont="1" applyFill="1" applyAlignment="1">
      <alignment horizontal="center" vertical="center"/>
    </xf>
    <xf numFmtId="0" fontId="7" fillId="0" borderId="2" xfId="60" applyFont="1" applyFill="1" applyBorder="1" applyAlignment="1">
      <alignment horizontal="center" vertical="center"/>
    </xf>
    <xf numFmtId="0" fontId="7" fillId="0" borderId="3" xfId="60" applyFont="1" applyFill="1" applyBorder="1" applyAlignment="1">
      <alignment horizontal="center" vertical="center"/>
    </xf>
    <xf numFmtId="0" fontId="3" fillId="0" borderId="4" xfId="60" applyFont="1" applyFill="1" applyBorder="1" applyAlignment="1">
      <alignment horizontal="center" vertical="center"/>
    </xf>
    <xf numFmtId="178" fontId="2" fillId="0" borderId="4" xfId="63" applyNumberFormat="1" applyFont="1" applyFill="1" applyBorder="1" applyAlignment="1" applyProtection="1">
      <alignment horizontal="right" vertical="center"/>
      <protection locked="0"/>
    </xf>
    <xf numFmtId="178" fontId="3" fillId="0" borderId="4" xfId="14" applyNumberFormat="1" applyFont="1" applyFill="1" applyBorder="1" applyAlignment="1">
      <alignment horizontal="right" vertical="center"/>
    </xf>
    <xf numFmtId="0" fontId="3" fillId="0" borderId="13" xfId="6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178" fontId="0" fillId="0" borderId="4" xfId="0" applyNumberFormat="1" applyBorder="1"/>
    <xf numFmtId="0" fontId="7" fillId="0" borderId="3" xfId="60" applyFont="1" applyFill="1" applyBorder="1" applyAlignment="1">
      <alignment horizontal="distributed" vertical="center" indent="2"/>
    </xf>
    <xf numFmtId="178" fontId="7" fillId="0" borderId="4" xfId="14" applyNumberFormat="1" applyFont="1" applyFill="1" applyBorder="1" applyAlignment="1">
      <alignment horizontal="right" vertical="center"/>
    </xf>
    <xf numFmtId="0" fontId="3" fillId="0" borderId="0" xfId="60" applyFont="1" applyFill="1" applyAlignment="1">
      <alignment horizontal="right" vertical="center" wrapText="1"/>
    </xf>
    <xf numFmtId="0" fontId="7" fillId="0" borderId="4" xfId="60" applyFont="1" applyFill="1" applyBorder="1" applyAlignment="1">
      <alignment horizontal="left" vertical="center"/>
    </xf>
    <xf numFmtId="176" fontId="7" fillId="0" borderId="4" xfId="60" applyNumberFormat="1" applyFont="1" applyFill="1" applyBorder="1" applyAlignment="1">
      <alignment horizontal="right" vertical="center" wrapText="1"/>
    </xf>
    <xf numFmtId="176" fontId="3" fillId="0" borderId="4" xfId="60" applyNumberFormat="1" applyFont="1" applyFill="1" applyBorder="1" applyAlignment="1">
      <alignment horizontal="right" vertical="center" wrapText="1"/>
    </xf>
    <xf numFmtId="176" fontId="3" fillId="0" borderId="4" xfId="60" applyNumberFormat="1" applyFont="1" applyFill="1" applyBorder="1" applyAlignment="1">
      <alignment vertical="center"/>
    </xf>
    <xf numFmtId="0" fontId="6" fillId="0" borderId="0" xfId="58"/>
    <xf numFmtId="0" fontId="16" fillId="0" borderId="0" xfId="33" applyFont="1" applyAlignment="1">
      <alignment horizontal="left" vertical="top"/>
    </xf>
    <xf numFmtId="0" fontId="17" fillId="0" borderId="0" xfId="33" applyFont="1" applyAlignment="1">
      <alignment horizontal="center" wrapText="1"/>
    </xf>
    <xf numFmtId="0" fontId="17" fillId="0" borderId="0" xfId="33" applyFont="1" applyAlignment="1">
      <alignment horizontal="center"/>
    </xf>
    <xf numFmtId="0" fontId="18" fillId="0" borderId="0" xfId="33" applyFont="1" applyAlignment="1">
      <alignment horizontal="center"/>
    </xf>
    <xf numFmtId="0" fontId="19" fillId="0" borderId="0" xfId="33" applyFont="1" applyAlignment="1">
      <alignment horizontal="center"/>
    </xf>
    <xf numFmtId="0" fontId="20" fillId="0" borderId="0" xfId="33" applyFont="1" applyAlignment="1">
      <alignment horizontal="center"/>
    </xf>
    <xf numFmtId="0" fontId="10" fillId="0" borderId="0" xfId="33" applyNumberFormat="1" applyFont="1" applyAlignment="1">
      <alignment horizontal="left" vertical="center" wrapText="1"/>
    </xf>
    <xf numFmtId="0" fontId="2" fillId="0" borderId="0" xfId="33" applyAlignment="1">
      <alignment horizontal="center"/>
    </xf>
    <xf numFmtId="14" fontId="12" fillId="0" borderId="0" xfId="33" applyNumberFormat="1" applyFont="1" applyAlignment="1">
      <alignment horizontal="center"/>
    </xf>
    <xf numFmtId="0" fontId="21" fillId="0" borderId="0" xfId="33" applyFont="1" applyBorder="1" applyAlignment="1">
      <alignment horizontal="center"/>
    </xf>
    <xf numFmtId="57" fontId="21" fillId="0" borderId="0" xfId="33" applyNumberFormat="1" applyFont="1" applyAlignment="1">
      <alignment horizont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Sheet2 2" xfId="11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Y4-2016年社会保险基金预算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2012年人大政协预算表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Sheet3_1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Normal 2" xfId="47"/>
    <cellStyle name="40% - 强调文字颜色 4" xfId="48" builtinId="43"/>
    <cellStyle name="强调文字颜色 5" xfId="49" builtinId="45"/>
    <cellStyle name="常规 2 2" xfId="50"/>
    <cellStyle name="Normal 3" xfId="51"/>
    <cellStyle name="40% - 强调文字颜色 5" xfId="52" builtinId="47"/>
    <cellStyle name="60% - 强调文字颜色 5" xfId="53" builtinId="48"/>
    <cellStyle name="强调文字颜色 6" xfId="54" builtinId="49"/>
    <cellStyle name="Normal 4" xfId="55"/>
    <cellStyle name="40% - 强调文字颜色 6" xfId="56" builtinId="51"/>
    <cellStyle name="60% - 强调文字颜色 6" xfId="57" builtinId="52"/>
    <cellStyle name="常规 7" xfId="58"/>
    <cellStyle name="百分比 3" xfId="59"/>
    <cellStyle name="常规 2" xfId="60"/>
    <cellStyle name="常规 4" xfId="61"/>
    <cellStyle name="常规 5 8" xfId="62"/>
    <cellStyle name="常规_21湖北省2015年地方财政预算表（20150331报部）" xfId="63"/>
    <cellStyle name="千位分隔 2" xfId="64"/>
    <cellStyle name="千位分隔_Y4-2016年社会保险基金预算 2" xfId="65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19.xml"/><Relationship Id="rId31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05527034\filerecv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40644;&#29614;&#20256;&#25991;&#20214;\&#35843;&#25972;&#39044;&#31639;&#25253;&#21578;\&#26126;&#32454;&#34920;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05527034\filerecv\2019-202&#24180;&#20154;&#22823;--&#21439;&#24066;&#27719;&#24635;&#22823;&#31867;--&#26412;&#32423;&#20154;&#22823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40644;&#29614;&#20256;&#25991;&#20214;\2019-202&#24180;&#20154;&#22823;--&#21439;&#24066;&#27719;&#24635;&#22823;&#31867;--&#26412;&#32423;&#20154;&#22823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05527034\filerecv\&#39044;&#31639;&#25191;&#34892;&#12289;&#20915;&#31639;&#27719;&#25253;&#26448;&#26009;&#12289;&#20154;&#22823;&#20250;&#33609;&#26696;\2018&#24180;\2019&#24180;&#39044;&#31639;-----------&#21313;&#19971;&#23626;&#22235;&#27425;&#20250;&#35758;\2019&#24180;&#39044;&#31639;-----------&#21313;&#19971;&#23626;&#22235;&#27425;&#20250;&#35758;\&#39044;&#31639;&#25191;&#34892;&#12289;&#20915;&#31639;&#27719;&#25253;&#26448;&#26009;&#12289;&#20154;&#22823;&#20250;&#33609;&#26696;\2017&#24180;\http:\10.16.0.5\2007&#24180;\2007&#24180;&#21021;&#20154;&#22823;&#25253;&#21578;\&#23450;&#31295;\&#25105;&#30340;&#25991;&#26723;\&#39044;&#31639;\2007&#24180;&#39044;&#31639;\&#39044;&#31639;&#33609;&#26696;\06.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40644;&#29614;&#20256;&#25991;&#20214;\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05527034\filerecv\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kylin\&#26700;&#38754;\23\2022&#24180;&#22320;&#26041;&#36130;&#25919;&#39044;&#31639;&#34920;&#65288;&#36130;&#25919;&#370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9044;&#31639;&#25191;&#34892;&#12289;&#20915;&#31639;&#27719;&#25253;&#26448;&#26009;&#12289;&#20154;&#22823;&#20250;&#33609;&#26696;\2018&#24180;\2019&#24180;&#39044;&#31639;-----------&#21313;&#19971;&#23626;&#22235;&#27425;&#20250;&#35758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05527034\filerecv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40644;&#29614;&#20256;&#25991;&#20214;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05527034\filerecv\&#39044;&#31639;&#25191;&#34892;&#12289;&#20915;&#31639;&#27719;&#25253;&#26448;&#26009;&#12289;&#20154;&#22823;&#20250;&#33609;&#26696;\2018&#24180;\2019&#24180;&#39044;&#31639;-----------&#21313;&#19971;&#23626;&#22235;&#27425;&#20250;&#35758;\2019&#24180;&#39044;&#31639;-----------&#21313;&#19971;&#23626;&#22235;&#27425;&#20250;&#35758;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http:\10.16.0.5\2007&#24180;\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  <sheetName val="人员职务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人员职务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26"/>
  <sheetViews>
    <sheetView workbookViewId="0">
      <selection activeCell="F24" sqref="F24"/>
    </sheetView>
  </sheetViews>
  <sheetFormatPr defaultColWidth="9" defaultRowHeight="13.5"/>
  <cols>
    <col min="1" max="1" width="82.2166666666667" style="165" customWidth="1"/>
    <col min="2" max="256" width="8.88333333333333" style="165"/>
    <col min="257" max="257" width="82.2166666666667" style="165" customWidth="1"/>
    <col min="258" max="512" width="8.88333333333333" style="165"/>
    <col min="513" max="513" width="82.2166666666667" style="165" customWidth="1"/>
    <col min="514" max="768" width="8.88333333333333" style="165"/>
    <col min="769" max="769" width="82.2166666666667" style="165" customWidth="1"/>
    <col min="770" max="1024" width="8.88333333333333" style="165"/>
    <col min="1025" max="1025" width="82.2166666666667" style="165" customWidth="1"/>
    <col min="1026" max="1280" width="8.88333333333333" style="165"/>
    <col min="1281" max="1281" width="82.2166666666667" style="165" customWidth="1"/>
    <col min="1282" max="1536" width="8.88333333333333" style="165"/>
    <col min="1537" max="1537" width="82.2166666666667" style="165" customWidth="1"/>
    <col min="1538" max="1792" width="8.88333333333333" style="165"/>
    <col min="1793" max="1793" width="82.2166666666667" style="165" customWidth="1"/>
    <col min="1794" max="2048" width="8.88333333333333" style="165"/>
    <col min="2049" max="2049" width="82.2166666666667" style="165" customWidth="1"/>
    <col min="2050" max="2304" width="8.88333333333333" style="165"/>
    <col min="2305" max="2305" width="82.2166666666667" style="165" customWidth="1"/>
    <col min="2306" max="2560" width="8.88333333333333" style="165"/>
    <col min="2561" max="2561" width="82.2166666666667" style="165" customWidth="1"/>
    <col min="2562" max="2816" width="8.88333333333333" style="165"/>
    <col min="2817" max="2817" width="82.2166666666667" style="165" customWidth="1"/>
    <col min="2818" max="3072" width="8.88333333333333" style="165"/>
    <col min="3073" max="3073" width="82.2166666666667" style="165" customWidth="1"/>
    <col min="3074" max="3328" width="8.88333333333333" style="165"/>
    <col min="3329" max="3329" width="82.2166666666667" style="165" customWidth="1"/>
    <col min="3330" max="3584" width="8.88333333333333" style="165"/>
    <col min="3585" max="3585" width="82.2166666666667" style="165" customWidth="1"/>
    <col min="3586" max="3840" width="8.88333333333333" style="165"/>
    <col min="3841" max="3841" width="82.2166666666667" style="165" customWidth="1"/>
    <col min="3842" max="4096" width="8.88333333333333" style="165"/>
    <col min="4097" max="4097" width="82.2166666666667" style="165" customWidth="1"/>
    <col min="4098" max="4352" width="8.88333333333333" style="165"/>
    <col min="4353" max="4353" width="82.2166666666667" style="165" customWidth="1"/>
    <col min="4354" max="4608" width="8.88333333333333" style="165"/>
    <col min="4609" max="4609" width="82.2166666666667" style="165" customWidth="1"/>
    <col min="4610" max="4864" width="8.88333333333333" style="165"/>
    <col min="4865" max="4865" width="82.2166666666667" style="165" customWidth="1"/>
    <col min="4866" max="5120" width="8.88333333333333" style="165"/>
    <col min="5121" max="5121" width="82.2166666666667" style="165" customWidth="1"/>
    <col min="5122" max="5376" width="8.88333333333333" style="165"/>
    <col min="5377" max="5377" width="82.2166666666667" style="165" customWidth="1"/>
    <col min="5378" max="5632" width="8.88333333333333" style="165"/>
    <col min="5633" max="5633" width="82.2166666666667" style="165" customWidth="1"/>
    <col min="5634" max="5888" width="8.88333333333333" style="165"/>
    <col min="5889" max="5889" width="82.2166666666667" style="165" customWidth="1"/>
    <col min="5890" max="6144" width="8.88333333333333" style="165"/>
    <col min="6145" max="6145" width="82.2166666666667" style="165" customWidth="1"/>
    <col min="6146" max="6400" width="8.88333333333333" style="165"/>
    <col min="6401" max="6401" width="82.2166666666667" style="165" customWidth="1"/>
    <col min="6402" max="6656" width="8.88333333333333" style="165"/>
    <col min="6657" max="6657" width="82.2166666666667" style="165" customWidth="1"/>
    <col min="6658" max="6912" width="8.88333333333333" style="165"/>
    <col min="6913" max="6913" width="82.2166666666667" style="165" customWidth="1"/>
    <col min="6914" max="7168" width="8.88333333333333" style="165"/>
    <col min="7169" max="7169" width="82.2166666666667" style="165" customWidth="1"/>
    <col min="7170" max="7424" width="8.88333333333333" style="165"/>
    <col min="7425" max="7425" width="82.2166666666667" style="165" customWidth="1"/>
    <col min="7426" max="7680" width="8.88333333333333" style="165"/>
    <col min="7681" max="7681" width="82.2166666666667" style="165" customWidth="1"/>
    <col min="7682" max="7936" width="8.88333333333333" style="165"/>
    <col min="7937" max="7937" width="82.2166666666667" style="165" customWidth="1"/>
    <col min="7938" max="8192" width="8.88333333333333" style="165"/>
    <col min="8193" max="8193" width="82.2166666666667" style="165" customWidth="1"/>
    <col min="8194" max="8448" width="8.88333333333333" style="165"/>
    <col min="8449" max="8449" width="82.2166666666667" style="165" customWidth="1"/>
    <col min="8450" max="8704" width="8.88333333333333" style="165"/>
    <col min="8705" max="8705" width="82.2166666666667" style="165" customWidth="1"/>
    <col min="8706" max="8960" width="8.88333333333333" style="165"/>
    <col min="8961" max="8961" width="82.2166666666667" style="165" customWidth="1"/>
    <col min="8962" max="9216" width="8.88333333333333" style="165"/>
    <col min="9217" max="9217" width="82.2166666666667" style="165" customWidth="1"/>
    <col min="9218" max="9472" width="8.88333333333333" style="165"/>
    <col min="9473" max="9473" width="82.2166666666667" style="165" customWidth="1"/>
    <col min="9474" max="9728" width="8.88333333333333" style="165"/>
    <col min="9729" max="9729" width="82.2166666666667" style="165" customWidth="1"/>
    <col min="9730" max="9984" width="8.88333333333333" style="165"/>
    <col min="9985" max="9985" width="82.2166666666667" style="165" customWidth="1"/>
    <col min="9986" max="10240" width="8.88333333333333" style="165"/>
    <col min="10241" max="10241" width="82.2166666666667" style="165" customWidth="1"/>
    <col min="10242" max="10496" width="8.88333333333333" style="165"/>
    <col min="10497" max="10497" width="82.2166666666667" style="165" customWidth="1"/>
    <col min="10498" max="10752" width="8.88333333333333" style="165"/>
    <col min="10753" max="10753" width="82.2166666666667" style="165" customWidth="1"/>
    <col min="10754" max="11008" width="8.88333333333333" style="165"/>
    <col min="11009" max="11009" width="82.2166666666667" style="165" customWidth="1"/>
    <col min="11010" max="11264" width="8.88333333333333" style="165"/>
    <col min="11265" max="11265" width="82.2166666666667" style="165" customWidth="1"/>
    <col min="11266" max="11520" width="8.88333333333333" style="165"/>
    <col min="11521" max="11521" width="82.2166666666667" style="165" customWidth="1"/>
    <col min="11522" max="11776" width="8.88333333333333" style="165"/>
    <col min="11777" max="11777" width="82.2166666666667" style="165" customWidth="1"/>
    <col min="11778" max="12032" width="8.88333333333333" style="165"/>
    <col min="12033" max="12033" width="82.2166666666667" style="165" customWidth="1"/>
    <col min="12034" max="12288" width="8.88333333333333" style="165"/>
    <col min="12289" max="12289" width="82.2166666666667" style="165" customWidth="1"/>
    <col min="12290" max="12544" width="8.88333333333333" style="165"/>
    <col min="12545" max="12545" width="82.2166666666667" style="165" customWidth="1"/>
    <col min="12546" max="12800" width="8.88333333333333" style="165"/>
    <col min="12801" max="12801" width="82.2166666666667" style="165" customWidth="1"/>
    <col min="12802" max="13056" width="8.88333333333333" style="165"/>
    <col min="13057" max="13057" width="82.2166666666667" style="165" customWidth="1"/>
    <col min="13058" max="13312" width="8.88333333333333" style="165"/>
    <col min="13313" max="13313" width="82.2166666666667" style="165" customWidth="1"/>
    <col min="13314" max="13568" width="8.88333333333333" style="165"/>
    <col min="13569" max="13569" width="82.2166666666667" style="165" customWidth="1"/>
    <col min="13570" max="13824" width="8.88333333333333" style="165"/>
    <col min="13825" max="13825" width="82.2166666666667" style="165" customWidth="1"/>
    <col min="13826" max="14080" width="8.88333333333333" style="165"/>
    <col min="14081" max="14081" width="82.2166666666667" style="165" customWidth="1"/>
    <col min="14082" max="14336" width="8.88333333333333" style="165"/>
    <col min="14337" max="14337" width="82.2166666666667" style="165" customWidth="1"/>
    <col min="14338" max="14592" width="8.88333333333333" style="165"/>
    <col min="14593" max="14593" width="82.2166666666667" style="165" customWidth="1"/>
    <col min="14594" max="14848" width="8.88333333333333" style="165"/>
    <col min="14849" max="14849" width="82.2166666666667" style="165" customWidth="1"/>
    <col min="14850" max="15104" width="8.88333333333333" style="165"/>
    <col min="15105" max="15105" width="82.2166666666667" style="165" customWidth="1"/>
    <col min="15106" max="15360" width="8.88333333333333" style="165"/>
    <col min="15361" max="15361" width="82.2166666666667" style="165" customWidth="1"/>
    <col min="15362" max="15616" width="8.88333333333333" style="165"/>
    <col min="15617" max="15617" width="82.2166666666667" style="165" customWidth="1"/>
    <col min="15618" max="15872" width="8.88333333333333" style="165"/>
    <col min="15873" max="15873" width="82.2166666666667" style="165" customWidth="1"/>
    <col min="15874" max="16128" width="8.88333333333333" style="165"/>
    <col min="16129" max="16129" width="82.2166666666667" style="165" customWidth="1"/>
    <col min="16130" max="16384" width="8.88333333333333" style="165"/>
  </cols>
  <sheetData>
    <row r="3" ht="65.25" customHeight="1" spans="1:1">
      <c r="A3" s="166" t="s">
        <v>0</v>
      </c>
    </row>
    <row r="4" ht="26.1" customHeight="1" spans="1:1">
      <c r="A4" s="167" t="s">
        <v>1</v>
      </c>
    </row>
    <row r="5" ht="26.1" customHeight="1" spans="1:1">
      <c r="A5" s="168"/>
    </row>
    <row r="6" ht="26.1" customHeight="1" spans="1:1">
      <c r="A6" s="168"/>
    </row>
    <row r="7" ht="19.05" customHeight="1" spans="1:1">
      <c r="A7" s="169"/>
    </row>
    <row r="8" ht="27" spans="1:1">
      <c r="A8" s="170"/>
    </row>
    <row r="9" ht="22.5" spans="1:1">
      <c r="A9" s="171"/>
    </row>
    <row r="10" ht="39.75" customHeight="1" spans="1:1">
      <c r="A10" s="172"/>
    </row>
    <row r="11" ht="65.25" customHeight="1" spans="1:1">
      <c r="A11" s="173"/>
    </row>
    <row r="12" ht="14.25" spans="1:1">
      <c r="A12" s="173"/>
    </row>
    <row r="13" ht="14.25" spans="1:1">
      <c r="A13" s="173"/>
    </row>
    <row r="14" ht="14.25" spans="1:1">
      <c r="A14" s="173"/>
    </row>
    <row r="15" ht="14.25" spans="1:1">
      <c r="A15" s="173"/>
    </row>
    <row r="16" ht="14.25" spans="1:1">
      <c r="A16" s="173"/>
    </row>
    <row r="17" ht="15.75" spans="1:1">
      <c r="A17" s="174" t="s">
        <v>2</v>
      </c>
    </row>
    <row r="18" ht="22.5" spans="1:1">
      <c r="A18" s="175"/>
    </row>
    <row r="19" ht="22.5" spans="1:1">
      <c r="A19" s="175"/>
    </row>
    <row r="21" ht="14.25" spans="1:1">
      <c r="A21" s="173"/>
    </row>
    <row r="22" ht="14.25" spans="1:1">
      <c r="A22" s="173"/>
    </row>
    <row r="23" ht="92.4" customHeight="1"/>
    <row r="24" ht="22.5" spans="1:1">
      <c r="A24" s="176" t="s">
        <v>3</v>
      </c>
    </row>
    <row r="26" ht="22.5" spans="1:1">
      <c r="A26" s="176">
        <v>44819</v>
      </c>
    </row>
  </sheetData>
  <mergeCells count="1">
    <mergeCell ref="A4:A6"/>
  </mergeCells>
  <printOptions horizontalCentered="1"/>
  <pageMargins left="0.75" right="0.75" top="0.98" bottom="0.98" header="0.51" footer="0.5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K42"/>
  <sheetViews>
    <sheetView showGridLines="0" workbookViewId="0">
      <selection activeCell="D13" sqref="D13"/>
    </sheetView>
  </sheetViews>
  <sheetFormatPr defaultColWidth="9" defaultRowHeight="14.25"/>
  <cols>
    <col min="1" max="1" width="11.2166666666667" style="47" customWidth="1"/>
    <col min="2" max="2" width="6.10833333333333" style="47" customWidth="1"/>
    <col min="3" max="3" width="41.8833333333333" style="47" customWidth="1"/>
    <col min="4" max="4" width="15.2166666666667" style="47" customWidth="1"/>
    <col min="5" max="5" width="12.8833333333333" style="47" customWidth="1"/>
    <col min="6" max="245" width="10" style="47" customWidth="1"/>
    <col min="246" max="248" width="9" style="48"/>
    <col min="249" max="249" width="10.4416666666667" style="48" customWidth="1"/>
    <col min="250" max="250" width="6.10833333333333" style="48" customWidth="1"/>
    <col min="251" max="251" width="29.6666666666667" style="48" customWidth="1"/>
    <col min="252" max="252" width="17.1083333333333" style="48" customWidth="1"/>
    <col min="253" max="253" width="16.6666666666667" style="48" customWidth="1"/>
    <col min="254" max="254" width="13.2166666666667" style="48" customWidth="1"/>
    <col min="255" max="501" width="10" style="48" customWidth="1"/>
    <col min="502" max="504" width="9" style="48"/>
    <col min="505" max="505" width="10.4416666666667" style="48" customWidth="1"/>
    <col min="506" max="506" width="6.10833333333333" style="48" customWidth="1"/>
    <col min="507" max="507" width="29.6666666666667" style="48" customWidth="1"/>
    <col min="508" max="508" width="17.1083333333333" style="48" customWidth="1"/>
    <col min="509" max="509" width="16.6666666666667" style="48" customWidth="1"/>
    <col min="510" max="510" width="13.2166666666667" style="48" customWidth="1"/>
    <col min="511" max="757" width="10" style="48" customWidth="1"/>
    <col min="758" max="760" width="9" style="48"/>
    <col min="761" max="761" width="10.4416666666667" style="48" customWidth="1"/>
    <col min="762" max="762" width="6.10833333333333" style="48" customWidth="1"/>
    <col min="763" max="763" width="29.6666666666667" style="48" customWidth="1"/>
    <col min="764" max="764" width="17.1083333333333" style="48" customWidth="1"/>
    <col min="765" max="765" width="16.6666666666667" style="48" customWidth="1"/>
    <col min="766" max="766" width="13.2166666666667" style="48" customWidth="1"/>
    <col min="767" max="1013" width="10" style="48" customWidth="1"/>
    <col min="1014" max="1016" width="9" style="48"/>
    <col min="1017" max="1017" width="10.4416666666667" style="48" customWidth="1"/>
    <col min="1018" max="1018" width="6.10833333333333" style="48" customWidth="1"/>
    <col min="1019" max="1019" width="29.6666666666667" style="48" customWidth="1"/>
    <col min="1020" max="1020" width="17.1083333333333" style="48" customWidth="1"/>
    <col min="1021" max="1021" width="16.6666666666667" style="48" customWidth="1"/>
    <col min="1022" max="1022" width="13.2166666666667" style="48" customWidth="1"/>
    <col min="1023" max="1269" width="10" style="48" customWidth="1"/>
    <col min="1270" max="1272" width="9" style="48"/>
    <col min="1273" max="1273" width="10.4416666666667" style="48" customWidth="1"/>
    <col min="1274" max="1274" width="6.10833333333333" style="48" customWidth="1"/>
    <col min="1275" max="1275" width="29.6666666666667" style="48" customWidth="1"/>
    <col min="1276" max="1276" width="17.1083333333333" style="48" customWidth="1"/>
    <col min="1277" max="1277" width="16.6666666666667" style="48" customWidth="1"/>
    <col min="1278" max="1278" width="13.2166666666667" style="48" customWidth="1"/>
    <col min="1279" max="1525" width="10" style="48" customWidth="1"/>
    <col min="1526" max="1528" width="9" style="48"/>
    <col min="1529" max="1529" width="10.4416666666667" style="48" customWidth="1"/>
    <col min="1530" max="1530" width="6.10833333333333" style="48" customWidth="1"/>
    <col min="1531" max="1531" width="29.6666666666667" style="48" customWidth="1"/>
    <col min="1532" max="1532" width="17.1083333333333" style="48" customWidth="1"/>
    <col min="1533" max="1533" width="16.6666666666667" style="48" customWidth="1"/>
    <col min="1534" max="1534" width="13.2166666666667" style="48" customWidth="1"/>
    <col min="1535" max="1781" width="10" style="48" customWidth="1"/>
    <col min="1782" max="1784" width="9" style="48"/>
    <col min="1785" max="1785" width="10.4416666666667" style="48" customWidth="1"/>
    <col min="1786" max="1786" width="6.10833333333333" style="48" customWidth="1"/>
    <col min="1787" max="1787" width="29.6666666666667" style="48" customWidth="1"/>
    <col min="1788" max="1788" width="17.1083333333333" style="48" customWidth="1"/>
    <col min="1789" max="1789" width="16.6666666666667" style="48" customWidth="1"/>
    <col min="1790" max="1790" width="13.2166666666667" style="48" customWidth="1"/>
    <col min="1791" max="2037" width="10" style="48" customWidth="1"/>
    <col min="2038" max="2040" width="9" style="48"/>
    <col min="2041" max="2041" width="10.4416666666667" style="48" customWidth="1"/>
    <col min="2042" max="2042" width="6.10833333333333" style="48" customWidth="1"/>
    <col min="2043" max="2043" width="29.6666666666667" style="48" customWidth="1"/>
    <col min="2044" max="2044" width="17.1083333333333" style="48" customWidth="1"/>
    <col min="2045" max="2045" width="16.6666666666667" style="48" customWidth="1"/>
    <col min="2046" max="2046" width="13.2166666666667" style="48" customWidth="1"/>
    <col min="2047" max="2293" width="10" style="48" customWidth="1"/>
    <col min="2294" max="2296" width="9" style="48"/>
    <col min="2297" max="2297" width="10.4416666666667" style="48" customWidth="1"/>
    <col min="2298" max="2298" width="6.10833333333333" style="48" customWidth="1"/>
    <col min="2299" max="2299" width="29.6666666666667" style="48" customWidth="1"/>
    <col min="2300" max="2300" width="17.1083333333333" style="48" customWidth="1"/>
    <col min="2301" max="2301" width="16.6666666666667" style="48" customWidth="1"/>
    <col min="2302" max="2302" width="13.2166666666667" style="48" customWidth="1"/>
    <col min="2303" max="2549" width="10" style="48" customWidth="1"/>
    <col min="2550" max="2552" width="9" style="48"/>
    <col min="2553" max="2553" width="10.4416666666667" style="48" customWidth="1"/>
    <col min="2554" max="2554" width="6.10833333333333" style="48" customWidth="1"/>
    <col min="2555" max="2555" width="29.6666666666667" style="48" customWidth="1"/>
    <col min="2556" max="2556" width="17.1083333333333" style="48" customWidth="1"/>
    <col min="2557" max="2557" width="16.6666666666667" style="48" customWidth="1"/>
    <col min="2558" max="2558" width="13.2166666666667" style="48" customWidth="1"/>
    <col min="2559" max="2805" width="10" style="48" customWidth="1"/>
    <col min="2806" max="2808" width="9" style="48"/>
    <col min="2809" max="2809" width="10.4416666666667" style="48" customWidth="1"/>
    <col min="2810" max="2810" width="6.10833333333333" style="48" customWidth="1"/>
    <col min="2811" max="2811" width="29.6666666666667" style="48" customWidth="1"/>
    <col min="2812" max="2812" width="17.1083333333333" style="48" customWidth="1"/>
    <col min="2813" max="2813" width="16.6666666666667" style="48" customWidth="1"/>
    <col min="2814" max="2814" width="13.2166666666667" style="48" customWidth="1"/>
    <col min="2815" max="3061" width="10" style="48" customWidth="1"/>
    <col min="3062" max="3064" width="9" style="48"/>
    <col min="3065" max="3065" width="10.4416666666667" style="48" customWidth="1"/>
    <col min="3066" max="3066" width="6.10833333333333" style="48" customWidth="1"/>
    <col min="3067" max="3067" width="29.6666666666667" style="48" customWidth="1"/>
    <col min="3068" max="3068" width="17.1083333333333" style="48" customWidth="1"/>
    <col min="3069" max="3069" width="16.6666666666667" style="48" customWidth="1"/>
    <col min="3070" max="3070" width="13.2166666666667" style="48" customWidth="1"/>
    <col min="3071" max="3317" width="10" style="48" customWidth="1"/>
    <col min="3318" max="3320" width="9" style="48"/>
    <col min="3321" max="3321" width="10.4416666666667" style="48" customWidth="1"/>
    <col min="3322" max="3322" width="6.10833333333333" style="48" customWidth="1"/>
    <col min="3323" max="3323" width="29.6666666666667" style="48" customWidth="1"/>
    <col min="3324" max="3324" width="17.1083333333333" style="48" customWidth="1"/>
    <col min="3325" max="3325" width="16.6666666666667" style="48" customWidth="1"/>
    <col min="3326" max="3326" width="13.2166666666667" style="48" customWidth="1"/>
    <col min="3327" max="3573" width="10" style="48" customWidth="1"/>
    <col min="3574" max="3576" width="9" style="48"/>
    <col min="3577" max="3577" width="10.4416666666667" style="48" customWidth="1"/>
    <col min="3578" max="3578" width="6.10833333333333" style="48" customWidth="1"/>
    <col min="3579" max="3579" width="29.6666666666667" style="48" customWidth="1"/>
    <col min="3580" max="3580" width="17.1083333333333" style="48" customWidth="1"/>
    <col min="3581" max="3581" width="16.6666666666667" style="48" customWidth="1"/>
    <col min="3582" max="3582" width="13.2166666666667" style="48" customWidth="1"/>
    <col min="3583" max="3829" width="10" style="48" customWidth="1"/>
    <col min="3830" max="3832" width="9" style="48"/>
    <col min="3833" max="3833" width="10.4416666666667" style="48" customWidth="1"/>
    <col min="3834" max="3834" width="6.10833333333333" style="48" customWidth="1"/>
    <col min="3835" max="3835" width="29.6666666666667" style="48" customWidth="1"/>
    <col min="3836" max="3836" width="17.1083333333333" style="48" customWidth="1"/>
    <col min="3837" max="3837" width="16.6666666666667" style="48" customWidth="1"/>
    <col min="3838" max="3838" width="13.2166666666667" style="48" customWidth="1"/>
    <col min="3839" max="4085" width="10" style="48" customWidth="1"/>
    <col min="4086" max="4088" width="9" style="48"/>
    <col min="4089" max="4089" width="10.4416666666667" style="48" customWidth="1"/>
    <col min="4090" max="4090" width="6.10833333333333" style="48" customWidth="1"/>
    <col min="4091" max="4091" width="29.6666666666667" style="48" customWidth="1"/>
    <col min="4092" max="4092" width="17.1083333333333" style="48" customWidth="1"/>
    <col min="4093" max="4093" width="16.6666666666667" style="48" customWidth="1"/>
    <col min="4094" max="4094" width="13.2166666666667" style="48" customWidth="1"/>
    <col min="4095" max="4341" width="10" style="48" customWidth="1"/>
    <col min="4342" max="4344" width="9" style="48"/>
    <col min="4345" max="4345" width="10.4416666666667" style="48" customWidth="1"/>
    <col min="4346" max="4346" width="6.10833333333333" style="48" customWidth="1"/>
    <col min="4347" max="4347" width="29.6666666666667" style="48" customWidth="1"/>
    <col min="4348" max="4348" width="17.1083333333333" style="48" customWidth="1"/>
    <col min="4349" max="4349" width="16.6666666666667" style="48" customWidth="1"/>
    <col min="4350" max="4350" width="13.2166666666667" style="48" customWidth="1"/>
    <col min="4351" max="4597" width="10" style="48" customWidth="1"/>
    <col min="4598" max="4600" width="9" style="48"/>
    <col min="4601" max="4601" width="10.4416666666667" style="48" customWidth="1"/>
    <col min="4602" max="4602" width="6.10833333333333" style="48" customWidth="1"/>
    <col min="4603" max="4603" width="29.6666666666667" style="48" customWidth="1"/>
    <col min="4604" max="4604" width="17.1083333333333" style="48" customWidth="1"/>
    <col min="4605" max="4605" width="16.6666666666667" style="48" customWidth="1"/>
    <col min="4606" max="4606" width="13.2166666666667" style="48" customWidth="1"/>
    <col min="4607" max="4853" width="10" style="48" customWidth="1"/>
    <col min="4854" max="4856" width="9" style="48"/>
    <col min="4857" max="4857" width="10.4416666666667" style="48" customWidth="1"/>
    <col min="4858" max="4858" width="6.10833333333333" style="48" customWidth="1"/>
    <col min="4859" max="4859" width="29.6666666666667" style="48" customWidth="1"/>
    <col min="4860" max="4860" width="17.1083333333333" style="48" customWidth="1"/>
    <col min="4861" max="4861" width="16.6666666666667" style="48" customWidth="1"/>
    <col min="4862" max="4862" width="13.2166666666667" style="48" customWidth="1"/>
    <col min="4863" max="5109" width="10" style="48" customWidth="1"/>
    <col min="5110" max="5112" width="9" style="48"/>
    <col min="5113" max="5113" width="10.4416666666667" style="48" customWidth="1"/>
    <col min="5114" max="5114" width="6.10833333333333" style="48" customWidth="1"/>
    <col min="5115" max="5115" width="29.6666666666667" style="48" customWidth="1"/>
    <col min="5116" max="5116" width="17.1083333333333" style="48" customWidth="1"/>
    <col min="5117" max="5117" width="16.6666666666667" style="48" customWidth="1"/>
    <col min="5118" max="5118" width="13.2166666666667" style="48" customWidth="1"/>
    <col min="5119" max="5365" width="10" style="48" customWidth="1"/>
    <col min="5366" max="5368" width="9" style="48"/>
    <col min="5369" max="5369" width="10.4416666666667" style="48" customWidth="1"/>
    <col min="5370" max="5370" width="6.10833333333333" style="48" customWidth="1"/>
    <col min="5371" max="5371" width="29.6666666666667" style="48" customWidth="1"/>
    <col min="5372" max="5372" width="17.1083333333333" style="48" customWidth="1"/>
    <col min="5373" max="5373" width="16.6666666666667" style="48" customWidth="1"/>
    <col min="5374" max="5374" width="13.2166666666667" style="48" customWidth="1"/>
    <col min="5375" max="5621" width="10" style="48" customWidth="1"/>
    <col min="5622" max="5624" width="9" style="48"/>
    <col min="5625" max="5625" width="10.4416666666667" style="48" customWidth="1"/>
    <col min="5626" max="5626" width="6.10833333333333" style="48" customWidth="1"/>
    <col min="5627" max="5627" width="29.6666666666667" style="48" customWidth="1"/>
    <col min="5628" max="5628" width="17.1083333333333" style="48" customWidth="1"/>
    <col min="5629" max="5629" width="16.6666666666667" style="48" customWidth="1"/>
    <col min="5630" max="5630" width="13.2166666666667" style="48" customWidth="1"/>
    <col min="5631" max="5877" width="10" style="48" customWidth="1"/>
    <col min="5878" max="5880" width="9" style="48"/>
    <col min="5881" max="5881" width="10.4416666666667" style="48" customWidth="1"/>
    <col min="5882" max="5882" width="6.10833333333333" style="48" customWidth="1"/>
    <col min="5883" max="5883" width="29.6666666666667" style="48" customWidth="1"/>
    <col min="5884" max="5884" width="17.1083333333333" style="48" customWidth="1"/>
    <col min="5885" max="5885" width="16.6666666666667" style="48" customWidth="1"/>
    <col min="5886" max="5886" width="13.2166666666667" style="48" customWidth="1"/>
    <col min="5887" max="6133" width="10" style="48" customWidth="1"/>
    <col min="6134" max="6136" width="9" style="48"/>
    <col min="6137" max="6137" width="10.4416666666667" style="48" customWidth="1"/>
    <col min="6138" max="6138" width="6.10833333333333" style="48" customWidth="1"/>
    <col min="6139" max="6139" width="29.6666666666667" style="48" customWidth="1"/>
    <col min="6140" max="6140" width="17.1083333333333" style="48" customWidth="1"/>
    <col min="6141" max="6141" width="16.6666666666667" style="48" customWidth="1"/>
    <col min="6142" max="6142" width="13.2166666666667" style="48" customWidth="1"/>
    <col min="6143" max="6389" width="10" style="48" customWidth="1"/>
    <col min="6390" max="6392" width="9" style="48"/>
    <col min="6393" max="6393" width="10.4416666666667" style="48" customWidth="1"/>
    <col min="6394" max="6394" width="6.10833333333333" style="48" customWidth="1"/>
    <col min="6395" max="6395" width="29.6666666666667" style="48" customWidth="1"/>
    <col min="6396" max="6396" width="17.1083333333333" style="48" customWidth="1"/>
    <col min="6397" max="6397" width="16.6666666666667" style="48" customWidth="1"/>
    <col min="6398" max="6398" width="13.2166666666667" style="48" customWidth="1"/>
    <col min="6399" max="6645" width="10" style="48" customWidth="1"/>
    <col min="6646" max="6648" width="9" style="48"/>
    <col min="6649" max="6649" width="10.4416666666667" style="48" customWidth="1"/>
    <col min="6650" max="6650" width="6.10833333333333" style="48" customWidth="1"/>
    <col min="6651" max="6651" width="29.6666666666667" style="48" customWidth="1"/>
    <col min="6652" max="6652" width="17.1083333333333" style="48" customWidth="1"/>
    <col min="6653" max="6653" width="16.6666666666667" style="48" customWidth="1"/>
    <col min="6654" max="6654" width="13.2166666666667" style="48" customWidth="1"/>
    <col min="6655" max="6901" width="10" style="48" customWidth="1"/>
    <col min="6902" max="6904" width="9" style="48"/>
    <col min="6905" max="6905" width="10.4416666666667" style="48" customWidth="1"/>
    <col min="6906" max="6906" width="6.10833333333333" style="48" customWidth="1"/>
    <col min="6907" max="6907" width="29.6666666666667" style="48" customWidth="1"/>
    <col min="6908" max="6908" width="17.1083333333333" style="48" customWidth="1"/>
    <col min="6909" max="6909" width="16.6666666666667" style="48" customWidth="1"/>
    <col min="6910" max="6910" width="13.2166666666667" style="48" customWidth="1"/>
    <col min="6911" max="7157" width="10" style="48" customWidth="1"/>
    <col min="7158" max="7160" width="9" style="48"/>
    <col min="7161" max="7161" width="10.4416666666667" style="48" customWidth="1"/>
    <col min="7162" max="7162" width="6.10833333333333" style="48" customWidth="1"/>
    <col min="7163" max="7163" width="29.6666666666667" style="48" customWidth="1"/>
    <col min="7164" max="7164" width="17.1083333333333" style="48" customWidth="1"/>
    <col min="7165" max="7165" width="16.6666666666667" style="48" customWidth="1"/>
    <col min="7166" max="7166" width="13.2166666666667" style="48" customWidth="1"/>
    <col min="7167" max="7413" width="10" style="48" customWidth="1"/>
    <col min="7414" max="7416" width="9" style="48"/>
    <col min="7417" max="7417" width="10.4416666666667" style="48" customWidth="1"/>
    <col min="7418" max="7418" width="6.10833333333333" style="48" customWidth="1"/>
    <col min="7419" max="7419" width="29.6666666666667" style="48" customWidth="1"/>
    <col min="7420" max="7420" width="17.1083333333333" style="48" customWidth="1"/>
    <col min="7421" max="7421" width="16.6666666666667" style="48" customWidth="1"/>
    <col min="7422" max="7422" width="13.2166666666667" style="48" customWidth="1"/>
    <col min="7423" max="7669" width="10" style="48" customWidth="1"/>
    <col min="7670" max="7672" width="9" style="48"/>
    <col min="7673" max="7673" width="10.4416666666667" style="48" customWidth="1"/>
    <col min="7674" max="7674" width="6.10833333333333" style="48" customWidth="1"/>
    <col min="7675" max="7675" width="29.6666666666667" style="48" customWidth="1"/>
    <col min="7676" max="7676" width="17.1083333333333" style="48" customWidth="1"/>
    <col min="7677" max="7677" width="16.6666666666667" style="48" customWidth="1"/>
    <col min="7678" max="7678" width="13.2166666666667" style="48" customWidth="1"/>
    <col min="7679" max="7925" width="10" style="48" customWidth="1"/>
    <col min="7926" max="7928" width="9" style="48"/>
    <col min="7929" max="7929" width="10.4416666666667" style="48" customWidth="1"/>
    <col min="7930" max="7930" width="6.10833333333333" style="48" customWidth="1"/>
    <col min="7931" max="7931" width="29.6666666666667" style="48" customWidth="1"/>
    <col min="7932" max="7932" width="17.1083333333333" style="48" customWidth="1"/>
    <col min="7933" max="7933" width="16.6666666666667" style="48" customWidth="1"/>
    <col min="7934" max="7934" width="13.2166666666667" style="48" customWidth="1"/>
    <col min="7935" max="8181" width="10" style="48" customWidth="1"/>
    <col min="8182" max="8184" width="9" style="48"/>
    <col min="8185" max="8185" width="10.4416666666667" style="48" customWidth="1"/>
    <col min="8186" max="8186" width="6.10833333333333" style="48" customWidth="1"/>
    <col min="8187" max="8187" width="29.6666666666667" style="48" customWidth="1"/>
    <col min="8188" max="8188" width="17.1083333333333" style="48" customWidth="1"/>
    <col min="8189" max="8189" width="16.6666666666667" style="48" customWidth="1"/>
    <col min="8190" max="8190" width="13.2166666666667" style="48" customWidth="1"/>
    <col min="8191" max="8437" width="10" style="48" customWidth="1"/>
    <col min="8438" max="8440" width="9" style="48"/>
    <col min="8441" max="8441" width="10.4416666666667" style="48" customWidth="1"/>
    <col min="8442" max="8442" width="6.10833333333333" style="48" customWidth="1"/>
    <col min="8443" max="8443" width="29.6666666666667" style="48" customWidth="1"/>
    <col min="8444" max="8444" width="17.1083333333333" style="48" customWidth="1"/>
    <col min="8445" max="8445" width="16.6666666666667" style="48" customWidth="1"/>
    <col min="8446" max="8446" width="13.2166666666667" style="48" customWidth="1"/>
    <col min="8447" max="8693" width="10" style="48" customWidth="1"/>
    <col min="8694" max="8696" width="9" style="48"/>
    <col min="8697" max="8697" width="10.4416666666667" style="48" customWidth="1"/>
    <col min="8698" max="8698" width="6.10833333333333" style="48" customWidth="1"/>
    <col min="8699" max="8699" width="29.6666666666667" style="48" customWidth="1"/>
    <col min="8700" max="8700" width="17.1083333333333" style="48" customWidth="1"/>
    <col min="8701" max="8701" width="16.6666666666667" style="48" customWidth="1"/>
    <col min="8702" max="8702" width="13.2166666666667" style="48" customWidth="1"/>
    <col min="8703" max="8949" width="10" style="48" customWidth="1"/>
    <col min="8950" max="8952" width="9" style="48"/>
    <col min="8953" max="8953" width="10.4416666666667" style="48" customWidth="1"/>
    <col min="8954" max="8954" width="6.10833333333333" style="48" customWidth="1"/>
    <col min="8955" max="8955" width="29.6666666666667" style="48" customWidth="1"/>
    <col min="8956" max="8956" width="17.1083333333333" style="48" customWidth="1"/>
    <col min="8957" max="8957" width="16.6666666666667" style="48" customWidth="1"/>
    <col min="8958" max="8958" width="13.2166666666667" style="48" customWidth="1"/>
    <col min="8959" max="9205" width="10" style="48" customWidth="1"/>
    <col min="9206" max="9208" width="9" style="48"/>
    <col min="9209" max="9209" width="10.4416666666667" style="48" customWidth="1"/>
    <col min="9210" max="9210" width="6.10833333333333" style="48" customWidth="1"/>
    <col min="9211" max="9211" width="29.6666666666667" style="48" customWidth="1"/>
    <col min="9212" max="9212" width="17.1083333333333" style="48" customWidth="1"/>
    <col min="9213" max="9213" width="16.6666666666667" style="48" customWidth="1"/>
    <col min="9214" max="9214" width="13.2166666666667" style="48" customWidth="1"/>
    <col min="9215" max="9461" width="10" style="48" customWidth="1"/>
    <col min="9462" max="9464" width="9" style="48"/>
    <col min="9465" max="9465" width="10.4416666666667" style="48" customWidth="1"/>
    <col min="9466" max="9466" width="6.10833333333333" style="48" customWidth="1"/>
    <col min="9467" max="9467" width="29.6666666666667" style="48" customWidth="1"/>
    <col min="9468" max="9468" width="17.1083333333333" style="48" customWidth="1"/>
    <col min="9469" max="9469" width="16.6666666666667" style="48" customWidth="1"/>
    <col min="9470" max="9470" width="13.2166666666667" style="48" customWidth="1"/>
    <col min="9471" max="9717" width="10" style="48" customWidth="1"/>
    <col min="9718" max="9720" width="9" style="48"/>
    <col min="9721" max="9721" width="10.4416666666667" style="48" customWidth="1"/>
    <col min="9722" max="9722" width="6.10833333333333" style="48" customWidth="1"/>
    <col min="9723" max="9723" width="29.6666666666667" style="48" customWidth="1"/>
    <col min="9724" max="9724" width="17.1083333333333" style="48" customWidth="1"/>
    <col min="9725" max="9725" width="16.6666666666667" style="48" customWidth="1"/>
    <col min="9726" max="9726" width="13.2166666666667" style="48" customWidth="1"/>
    <col min="9727" max="9973" width="10" style="48" customWidth="1"/>
    <col min="9974" max="9976" width="9" style="48"/>
    <col min="9977" max="9977" width="10.4416666666667" style="48" customWidth="1"/>
    <col min="9978" max="9978" width="6.10833333333333" style="48" customWidth="1"/>
    <col min="9979" max="9979" width="29.6666666666667" style="48" customWidth="1"/>
    <col min="9980" max="9980" width="17.1083333333333" style="48" customWidth="1"/>
    <col min="9981" max="9981" width="16.6666666666667" style="48" customWidth="1"/>
    <col min="9982" max="9982" width="13.2166666666667" style="48" customWidth="1"/>
    <col min="9983" max="10229" width="10" style="48" customWidth="1"/>
    <col min="10230" max="10232" width="9" style="48"/>
    <col min="10233" max="10233" width="10.4416666666667" style="48" customWidth="1"/>
    <col min="10234" max="10234" width="6.10833333333333" style="48" customWidth="1"/>
    <col min="10235" max="10235" width="29.6666666666667" style="48" customWidth="1"/>
    <col min="10236" max="10236" width="17.1083333333333" style="48" customWidth="1"/>
    <col min="10237" max="10237" width="16.6666666666667" style="48" customWidth="1"/>
    <col min="10238" max="10238" width="13.2166666666667" style="48" customWidth="1"/>
    <col min="10239" max="10485" width="10" style="48" customWidth="1"/>
    <col min="10486" max="10488" width="9" style="48"/>
    <col min="10489" max="10489" width="10.4416666666667" style="48" customWidth="1"/>
    <col min="10490" max="10490" width="6.10833333333333" style="48" customWidth="1"/>
    <col min="10491" max="10491" width="29.6666666666667" style="48" customWidth="1"/>
    <col min="10492" max="10492" width="17.1083333333333" style="48" customWidth="1"/>
    <col min="10493" max="10493" width="16.6666666666667" style="48" customWidth="1"/>
    <col min="10494" max="10494" width="13.2166666666667" style="48" customWidth="1"/>
    <col min="10495" max="10741" width="10" style="48" customWidth="1"/>
    <col min="10742" max="10744" width="9" style="48"/>
    <col min="10745" max="10745" width="10.4416666666667" style="48" customWidth="1"/>
    <col min="10746" max="10746" width="6.10833333333333" style="48" customWidth="1"/>
    <col min="10747" max="10747" width="29.6666666666667" style="48" customWidth="1"/>
    <col min="10748" max="10748" width="17.1083333333333" style="48" customWidth="1"/>
    <col min="10749" max="10749" width="16.6666666666667" style="48" customWidth="1"/>
    <col min="10750" max="10750" width="13.2166666666667" style="48" customWidth="1"/>
    <col min="10751" max="10997" width="10" style="48" customWidth="1"/>
    <col min="10998" max="11000" width="9" style="48"/>
    <col min="11001" max="11001" width="10.4416666666667" style="48" customWidth="1"/>
    <col min="11002" max="11002" width="6.10833333333333" style="48" customWidth="1"/>
    <col min="11003" max="11003" width="29.6666666666667" style="48" customWidth="1"/>
    <col min="11004" max="11004" width="17.1083333333333" style="48" customWidth="1"/>
    <col min="11005" max="11005" width="16.6666666666667" style="48" customWidth="1"/>
    <col min="11006" max="11006" width="13.2166666666667" style="48" customWidth="1"/>
    <col min="11007" max="11253" width="10" style="48" customWidth="1"/>
    <col min="11254" max="11256" width="9" style="48"/>
    <col min="11257" max="11257" width="10.4416666666667" style="48" customWidth="1"/>
    <col min="11258" max="11258" width="6.10833333333333" style="48" customWidth="1"/>
    <col min="11259" max="11259" width="29.6666666666667" style="48" customWidth="1"/>
    <col min="11260" max="11260" width="17.1083333333333" style="48" customWidth="1"/>
    <col min="11261" max="11261" width="16.6666666666667" style="48" customWidth="1"/>
    <col min="11262" max="11262" width="13.2166666666667" style="48" customWidth="1"/>
    <col min="11263" max="11509" width="10" style="48" customWidth="1"/>
    <col min="11510" max="11512" width="9" style="48"/>
    <col min="11513" max="11513" width="10.4416666666667" style="48" customWidth="1"/>
    <col min="11514" max="11514" width="6.10833333333333" style="48" customWidth="1"/>
    <col min="11515" max="11515" width="29.6666666666667" style="48" customWidth="1"/>
    <col min="11516" max="11516" width="17.1083333333333" style="48" customWidth="1"/>
    <col min="11517" max="11517" width="16.6666666666667" style="48" customWidth="1"/>
    <col min="11518" max="11518" width="13.2166666666667" style="48" customWidth="1"/>
    <col min="11519" max="11765" width="10" style="48" customWidth="1"/>
    <col min="11766" max="11768" width="9" style="48"/>
    <col min="11769" max="11769" width="10.4416666666667" style="48" customWidth="1"/>
    <col min="11770" max="11770" width="6.10833333333333" style="48" customWidth="1"/>
    <col min="11771" max="11771" width="29.6666666666667" style="48" customWidth="1"/>
    <col min="11772" max="11772" width="17.1083333333333" style="48" customWidth="1"/>
    <col min="11773" max="11773" width="16.6666666666667" style="48" customWidth="1"/>
    <col min="11774" max="11774" width="13.2166666666667" style="48" customWidth="1"/>
    <col min="11775" max="12021" width="10" style="48" customWidth="1"/>
    <col min="12022" max="12024" width="9" style="48"/>
    <col min="12025" max="12025" width="10.4416666666667" style="48" customWidth="1"/>
    <col min="12026" max="12026" width="6.10833333333333" style="48" customWidth="1"/>
    <col min="12027" max="12027" width="29.6666666666667" style="48" customWidth="1"/>
    <col min="12028" max="12028" width="17.1083333333333" style="48" customWidth="1"/>
    <col min="12029" max="12029" width="16.6666666666667" style="48" customWidth="1"/>
    <col min="12030" max="12030" width="13.2166666666667" style="48" customWidth="1"/>
    <col min="12031" max="12277" width="10" style="48" customWidth="1"/>
    <col min="12278" max="12280" width="9" style="48"/>
    <col min="12281" max="12281" width="10.4416666666667" style="48" customWidth="1"/>
    <col min="12282" max="12282" width="6.10833333333333" style="48" customWidth="1"/>
    <col min="12283" max="12283" width="29.6666666666667" style="48" customWidth="1"/>
    <col min="12284" max="12284" width="17.1083333333333" style="48" customWidth="1"/>
    <col min="12285" max="12285" width="16.6666666666667" style="48" customWidth="1"/>
    <col min="12286" max="12286" width="13.2166666666667" style="48" customWidth="1"/>
    <col min="12287" max="12533" width="10" style="48" customWidth="1"/>
    <col min="12534" max="12536" width="9" style="48"/>
    <col min="12537" max="12537" width="10.4416666666667" style="48" customWidth="1"/>
    <col min="12538" max="12538" width="6.10833333333333" style="48" customWidth="1"/>
    <col min="12539" max="12539" width="29.6666666666667" style="48" customWidth="1"/>
    <col min="12540" max="12540" width="17.1083333333333" style="48" customWidth="1"/>
    <col min="12541" max="12541" width="16.6666666666667" style="48" customWidth="1"/>
    <col min="12542" max="12542" width="13.2166666666667" style="48" customWidth="1"/>
    <col min="12543" max="12789" width="10" style="48" customWidth="1"/>
    <col min="12790" max="12792" width="9" style="48"/>
    <col min="12793" max="12793" width="10.4416666666667" style="48" customWidth="1"/>
    <col min="12794" max="12794" width="6.10833333333333" style="48" customWidth="1"/>
    <col min="12795" max="12795" width="29.6666666666667" style="48" customWidth="1"/>
    <col min="12796" max="12796" width="17.1083333333333" style="48" customWidth="1"/>
    <col min="12797" max="12797" width="16.6666666666667" style="48" customWidth="1"/>
    <col min="12798" max="12798" width="13.2166666666667" style="48" customWidth="1"/>
    <col min="12799" max="13045" width="10" style="48" customWidth="1"/>
    <col min="13046" max="13048" width="9" style="48"/>
    <col min="13049" max="13049" width="10.4416666666667" style="48" customWidth="1"/>
    <col min="13050" max="13050" width="6.10833333333333" style="48" customWidth="1"/>
    <col min="13051" max="13051" width="29.6666666666667" style="48" customWidth="1"/>
    <col min="13052" max="13052" width="17.1083333333333" style="48" customWidth="1"/>
    <col min="13053" max="13053" width="16.6666666666667" style="48" customWidth="1"/>
    <col min="13054" max="13054" width="13.2166666666667" style="48" customWidth="1"/>
    <col min="13055" max="13301" width="10" style="48" customWidth="1"/>
    <col min="13302" max="13304" width="9" style="48"/>
    <col min="13305" max="13305" width="10.4416666666667" style="48" customWidth="1"/>
    <col min="13306" max="13306" width="6.10833333333333" style="48" customWidth="1"/>
    <col min="13307" max="13307" width="29.6666666666667" style="48" customWidth="1"/>
    <col min="13308" max="13308" width="17.1083333333333" style="48" customWidth="1"/>
    <col min="13309" max="13309" width="16.6666666666667" style="48" customWidth="1"/>
    <col min="13310" max="13310" width="13.2166666666667" style="48" customWidth="1"/>
    <col min="13311" max="13557" width="10" style="48" customWidth="1"/>
    <col min="13558" max="13560" width="9" style="48"/>
    <col min="13561" max="13561" width="10.4416666666667" style="48" customWidth="1"/>
    <col min="13562" max="13562" width="6.10833333333333" style="48" customWidth="1"/>
    <col min="13563" max="13563" width="29.6666666666667" style="48" customWidth="1"/>
    <col min="13564" max="13564" width="17.1083333333333" style="48" customWidth="1"/>
    <col min="13565" max="13565" width="16.6666666666667" style="48" customWidth="1"/>
    <col min="13566" max="13566" width="13.2166666666667" style="48" customWidth="1"/>
    <col min="13567" max="13813" width="10" style="48" customWidth="1"/>
    <col min="13814" max="13816" width="9" style="48"/>
    <col min="13817" max="13817" width="10.4416666666667" style="48" customWidth="1"/>
    <col min="13818" max="13818" width="6.10833333333333" style="48" customWidth="1"/>
    <col min="13819" max="13819" width="29.6666666666667" style="48" customWidth="1"/>
    <col min="13820" max="13820" width="17.1083333333333" style="48" customWidth="1"/>
    <col min="13821" max="13821" width="16.6666666666667" style="48" customWidth="1"/>
    <col min="13822" max="13822" width="13.2166666666667" style="48" customWidth="1"/>
    <col min="13823" max="14069" width="10" style="48" customWidth="1"/>
    <col min="14070" max="14072" width="9" style="48"/>
    <col min="14073" max="14073" width="10.4416666666667" style="48" customWidth="1"/>
    <col min="14074" max="14074" width="6.10833333333333" style="48" customWidth="1"/>
    <col min="14075" max="14075" width="29.6666666666667" style="48" customWidth="1"/>
    <col min="14076" max="14076" width="17.1083333333333" style="48" customWidth="1"/>
    <col min="14077" max="14077" width="16.6666666666667" style="48" customWidth="1"/>
    <col min="14078" max="14078" width="13.2166666666667" style="48" customWidth="1"/>
    <col min="14079" max="14325" width="10" style="48" customWidth="1"/>
    <col min="14326" max="14328" width="9" style="48"/>
    <col min="14329" max="14329" width="10.4416666666667" style="48" customWidth="1"/>
    <col min="14330" max="14330" width="6.10833333333333" style="48" customWidth="1"/>
    <col min="14331" max="14331" width="29.6666666666667" style="48" customWidth="1"/>
    <col min="14332" max="14332" width="17.1083333333333" style="48" customWidth="1"/>
    <col min="14333" max="14333" width="16.6666666666667" style="48" customWidth="1"/>
    <col min="14334" max="14334" width="13.2166666666667" style="48" customWidth="1"/>
    <col min="14335" max="14581" width="10" style="48" customWidth="1"/>
    <col min="14582" max="14584" width="9" style="48"/>
    <col min="14585" max="14585" width="10.4416666666667" style="48" customWidth="1"/>
    <col min="14586" max="14586" width="6.10833333333333" style="48" customWidth="1"/>
    <col min="14587" max="14587" width="29.6666666666667" style="48" customWidth="1"/>
    <col min="14588" max="14588" width="17.1083333333333" style="48" customWidth="1"/>
    <col min="14589" max="14589" width="16.6666666666667" style="48" customWidth="1"/>
    <col min="14590" max="14590" width="13.2166666666667" style="48" customWidth="1"/>
    <col min="14591" max="14837" width="10" style="48" customWidth="1"/>
    <col min="14838" max="14840" width="9" style="48"/>
    <col min="14841" max="14841" width="10.4416666666667" style="48" customWidth="1"/>
    <col min="14842" max="14842" width="6.10833333333333" style="48" customWidth="1"/>
    <col min="14843" max="14843" width="29.6666666666667" style="48" customWidth="1"/>
    <col min="14844" max="14844" width="17.1083333333333" style="48" customWidth="1"/>
    <col min="14845" max="14845" width="16.6666666666667" style="48" customWidth="1"/>
    <col min="14846" max="14846" width="13.2166666666667" style="48" customWidth="1"/>
    <col min="14847" max="15093" width="10" style="48" customWidth="1"/>
    <col min="15094" max="15096" width="9" style="48"/>
    <col min="15097" max="15097" width="10.4416666666667" style="48" customWidth="1"/>
    <col min="15098" max="15098" width="6.10833333333333" style="48" customWidth="1"/>
    <col min="15099" max="15099" width="29.6666666666667" style="48" customWidth="1"/>
    <col min="15100" max="15100" width="17.1083333333333" style="48" customWidth="1"/>
    <col min="15101" max="15101" width="16.6666666666667" style="48" customWidth="1"/>
    <col min="15102" max="15102" width="13.2166666666667" style="48" customWidth="1"/>
    <col min="15103" max="15349" width="10" style="48" customWidth="1"/>
    <col min="15350" max="15352" width="9" style="48"/>
    <col min="15353" max="15353" width="10.4416666666667" style="48" customWidth="1"/>
    <col min="15354" max="15354" width="6.10833333333333" style="48" customWidth="1"/>
    <col min="15355" max="15355" width="29.6666666666667" style="48" customWidth="1"/>
    <col min="15356" max="15356" width="17.1083333333333" style="48" customWidth="1"/>
    <col min="15357" max="15357" width="16.6666666666667" style="48" customWidth="1"/>
    <col min="15358" max="15358" width="13.2166666666667" style="48" customWidth="1"/>
    <col min="15359" max="15605" width="10" style="48" customWidth="1"/>
    <col min="15606" max="15608" width="9" style="48"/>
    <col min="15609" max="15609" width="10.4416666666667" style="48" customWidth="1"/>
    <col min="15610" max="15610" width="6.10833333333333" style="48" customWidth="1"/>
    <col min="15611" max="15611" width="29.6666666666667" style="48" customWidth="1"/>
    <col min="15612" max="15612" width="17.1083333333333" style="48" customWidth="1"/>
    <col min="15613" max="15613" width="16.6666666666667" style="48" customWidth="1"/>
    <col min="15614" max="15614" width="13.2166666666667" style="48" customWidth="1"/>
    <col min="15615" max="15861" width="10" style="48" customWidth="1"/>
    <col min="15862" max="15864" width="9" style="48"/>
    <col min="15865" max="15865" width="10.4416666666667" style="48" customWidth="1"/>
    <col min="15866" max="15866" width="6.10833333333333" style="48" customWidth="1"/>
    <col min="15867" max="15867" width="29.6666666666667" style="48" customWidth="1"/>
    <col min="15868" max="15868" width="17.1083333333333" style="48" customWidth="1"/>
    <col min="15869" max="15869" width="16.6666666666667" style="48" customWidth="1"/>
    <col min="15870" max="15870" width="13.2166666666667" style="48" customWidth="1"/>
    <col min="15871" max="16117" width="10" style="48" customWidth="1"/>
    <col min="16118" max="16120" width="9" style="48"/>
    <col min="16121" max="16121" width="10.4416666666667" style="48" customWidth="1"/>
    <col min="16122" max="16122" width="6.10833333333333" style="48" customWidth="1"/>
    <col min="16123" max="16123" width="29.6666666666667" style="48" customWidth="1"/>
    <col min="16124" max="16124" width="17.1083333333333" style="48" customWidth="1"/>
    <col min="16125" max="16125" width="16.6666666666667" style="48" customWidth="1"/>
    <col min="16126" max="16126" width="13.2166666666667" style="48" customWidth="1"/>
    <col min="16127" max="16373" width="10" style="48" customWidth="1"/>
    <col min="16374" max="16384" width="9" style="48"/>
  </cols>
  <sheetData>
    <row r="1" spans="1:5">
      <c r="A1" s="49" t="s">
        <v>229</v>
      </c>
      <c r="B1" s="50"/>
      <c r="D1" s="51"/>
      <c r="E1" s="51"/>
    </row>
    <row r="2" ht="34.95" customHeight="1" spans="1:5">
      <c r="A2" s="52" t="s">
        <v>230</v>
      </c>
      <c r="B2" s="52"/>
      <c r="C2" s="52"/>
      <c r="D2" s="52"/>
      <c r="E2" s="52"/>
    </row>
    <row r="3" ht="25.05" customHeight="1" spans="1:5">
      <c r="A3" s="53"/>
      <c r="B3" s="54"/>
      <c r="C3" s="55"/>
      <c r="D3" s="56"/>
      <c r="E3" s="57" t="s">
        <v>6</v>
      </c>
    </row>
    <row r="4" s="43" customFormat="1" ht="38.25" customHeight="1" spans="1:245">
      <c r="A4" s="58" t="s">
        <v>112</v>
      </c>
      <c r="B4" s="58" t="s">
        <v>127</v>
      </c>
      <c r="C4" s="58" t="s">
        <v>7</v>
      </c>
      <c r="D4" s="58" t="s">
        <v>128</v>
      </c>
      <c r="E4" s="58" t="s">
        <v>115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ht="30" customHeight="1" spans="1:5">
      <c r="A5" s="60" t="s">
        <v>231</v>
      </c>
      <c r="B5" s="61"/>
      <c r="C5" s="62" t="s">
        <v>232</v>
      </c>
      <c r="D5" s="63">
        <f>SUM(D6,D11,D22,D25,D28,D38)</f>
        <v>664400</v>
      </c>
      <c r="E5" s="64"/>
    </row>
    <row r="6" ht="30" customHeight="1" spans="1:5">
      <c r="A6" s="60" t="s">
        <v>130</v>
      </c>
      <c r="B6" s="61"/>
      <c r="C6" s="65" t="s">
        <v>131</v>
      </c>
      <c r="D6" s="63">
        <f>SUM(D7:D10)</f>
        <v>114000</v>
      </c>
      <c r="E6" s="64"/>
    </row>
    <row r="7" s="44" customFormat="1" ht="30" customHeight="1" spans="1:245">
      <c r="A7" s="60"/>
      <c r="B7" s="61">
        <v>1</v>
      </c>
      <c r="C7" s="66" t="s">
        <v>233</v>
      </c>
      <c r="D7" s="67">
        <v>8000</v>
      </c>
      <c r="E7" s="68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="44" customFormat="1" ht="30" customHeight="1" spans="1:245">
      <c r="A8" s="60"/>
      <c r="B8" s="61">
        <v>2</v>
      </c>
      <c r="C8" s="66" t="s">
        <v>234</v>
      </c>
      <c r="D8" s="67">
        <v>6000</v>
      </c>
      <c r="E8" s="6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</row>
    <row r="9" s="45" customFormat="1" ht="30" customHeight="1" spans="1:245">
      <c r="A9" s="60"/>
      <c r="B9" s="61">
        <v>3</v>
      </c>
      <c r="C9" s="66" t="s">
        <v>235</v>
      </c>
      <c r="D9" s="67">
        <v>50000</v>
      </c>
      <c r="E9" s="6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="44" customFormat="1" ht="30" customHeight="1" spans="1:245">
      <c r="A10" s="60"/>
      <c r="B10" s="61">
        <v>4</v>
      </c>
      <c r="C10" s="66" t="s">
        <v>236</v>
      </c>
      <c r="D10" s="67">
        <v>50000</v>
      </c>
      <c r="E10" s="6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="46" customFormat="1" ht="30" customHeight="1" spans="1:245">
      <c r="A11" s="69" t="s">
        <v>237</v>
      </c>
      <c r="B11" s="61"/>
      <c r="C11" s="65" t="s">
        <v>238</v>
      </c>
      <c r="D11" s="63">
        <f>SUM(D12:D21)</f>
        <v>222000</v>
      </c>
      <c r="E11" s="6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="46" customFormat="1" ht="30" customHeight="1" spans="1:245">
      <c r="A12" s="70"/>
      <c r="B12" s="61">
        <v>5</v>
      </c>
      <c r="C12" s="66" t="s">
        <v>239</v>
      </c>
      <c r="D12" s="67">
        <v>2000</v>
      </c>
      <c r="E12" s="6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="46" customFormat="1" ht="30" customHeight="1" spans="1:245">
      <c r="A13" s="70"/>
      <c r="B13" s="61">
        <v>6</v>
      </c>
      <c r="C13" s="66" t="s">
        <v>240</v>
      </c>
      <c r="D13" s="67">
        <v>2000</v>
      </c>
      <c r="E13" s="6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="46" customFormat="1" ht="30" customHeight="1" spans="1:245">
      <c r="A14" s="70"/>
      <c r="B14" s="61">
        <v>7</v>
      </c>
      <c r="C14" s="66" t="s">
        <v>241</v>
      </c>
      <c r="D14" s="67">
        <v>1000</v>
      </c>
      <c r="E14" s="6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="46" customFormat="1" ht="30" customHeight="1" spans="1:245">
      <c r="A15" s="70"/>
      <c r="B15" s="61">
        <v>8</v>
      </c>
      <c r="C15" s="66" t="s">
        <v>242</v>
      </c>
      <c r="D15" s="67">
        <v>17000</v>
      </c>
      <c r="E15" s="6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="46" customFormat="1" ht="30" customHeight="1" spans="1:245">
      <c r="A16" s="70"/>
      <c r="B16" s="61">
        <v>9</v>
      </c>
      <c r="C16" s="66" t="s">
        <v>243</v>
      </c>
      <c r="D16" s="67">
        <v>30000</v>
      </c>
      <c r="E16" s="6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="46" customFormat="1" ht="30" customHeight="1" spans="1:245">
      <c r="A17" s="70"/>
      <c r="B17" s="61">
        <v>10</v>
      </c>
      <c r="C17" s="66" t="s">
        <v>244</v>
      </c>
      <c r="D17" s="67">
        <v>50000</v>
      </c>
      <c r="E17" s="6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="46" customFormat="1" ht="30" customHeight="1" spans="1:245">
      <c r="A18" s="70"/>
      <c r="B18" s="61">
        <v>11</v>
      </c>
      <c r="C18" s="66" t="s">
        <v>245</v>
      </c>
      <c r="D18" s="67">
        <v>20000</v>
      </c>
      <c r="E18" s="6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="46" customFormat="1" ht="30" customHeight="1" spans="1:245">
      <c r="A19" s="70"/>
      <c r="B19" s="61">
        <v>12</v>
      </c>
      <c r="C19" s="66" t="s">
        <v>246</v>
      </c>
      <c r="D19" s="67">
        <v>50000</v>
      </c>
      <c r="E19" s="6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="46" customFormat="1" ht="30" customHeight="1" spans="1:245">
      <c r="A20" s="70"/>
      <c r="B20" s="61">
        <v>13</v>
      </c>
      <c r="C20" s="66" t="s">
        <v>247</v>
      </c>
      <c r="D20" s="67">
        <v>20000</v>
      </c>
      <c r="E20" s="6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ht="30" customHeight="1" spans="1:5">
      <c r="A21" s="71"/>
      <c r="B21" s="61">
        <v>14</v>
      </c>
      <c r="C21" s="66" t="s">
        <v>248</v>
      </c>
      <c r="D21" s="67">
        <v>30000</v>
      </c>
      <c r="E21" s="68"/>
    </row>
    <row r="22" ht="30" customHeight="1" spans="1:5">
      <c r="A22" s="72" t="s">
        <v>249</v>
      </c>
      <c r="B22" s="61"/>
      <c r="C22" s="65" t="s">
        <v>250</v>
      </c>
      <c r="D22" s="63">
        <f>SUM(D23:D24)</f>
        <v>11000</v>
      </c>
      <c r="E22" s="64"/>
    </row>
    <row r="23" ht="30" customHeight="1" spans="1:5">
      <c r="A23" s="73"/>
      <c r="B23" s="61">
        <v>15</v>
      </c>
      <c r="C23" s="66" t="s">
        <v>251</v>
      </c>
      <c r="D23" s="67">
        <v>6000</v>
      </c>
      <c r="E23" s="68"/>
    </row>
    <row r="24" ht="30" customHeight="1" spans="1:5">
      <c r="A24" s="74"/>
      <c r="B24" s="61">
        <v>16</v>
      </c>
      <c r="C24" s="66" t="s">
        <v>252</v>
      </c>
      <c r="D24" s="67">
        <v>5000</v>
      </c>
      <c r="E24" s="68"/>
    </row>
    <row r="25" ht="30" customHeight="1" spans="1:5">
      <c r="A25" s="72" t="s">
        <v>253</v>
      </c>
      <c r="B25" s="61"/>
      <c r="C25" s="65" t="s">
        <v>254</v>
      </c>
      <c r="D25" s="63">
        <f>SUM(D26:D27)</f>
        <v>48000</v>
      </c>
      <c r="E25" s="64"/>
    </row>
    <row r="26" ht="30" customHeight="1" spans="1:5">
      <c r="A26" s="73"/>
      <c r="B26" s="61">
        <v>17</v>
      </c>
      <c r="C26" s="66" t="s">
        <v>255</v>
      </c>
      <c r="D26" s="67">
        <v>40000</v>
      </c>
      <c r="E26" s="68"/>
    </row>
    <row r="27" ht="30" customHeight="1" spans="1:5">
      <c r="A27" s="74"/>
      <c r="B27" s="61">
        <v>18</v>
      </c>
      <c r="C27" s="66" t="s">
        <v>256</v>
      </c>
      <c r="D27" s="67">
        <v>8000</v>
      </c>
      <c r="E27" s="68"/>
    </row>
    <row r="28" ht="30" customHeight="1" spans="1:5">
      <c r="A28" s="72" t="s">
        <v>257</v>
      </c>
      <c r="B28" s="61"/>
      <c r="C28" s="65" t="s">
        <v>258</v>
      </c>
      <c r="D28" s="63">
        <f>SUM(D29:D37)</f>
        <v>99400</v>
      </c>
      <c r="E28" s="64"/>
    </row>
    <row r="29" ht="30" customHeight="1" spans="1:5">
      <c r="A29" s="73"/>
      <c r="B29" s="61">
        <v>19</v>
      </c>
      <c r="C29" s="66" t="s">
        <v>259</v>
      </c>
      <c r="D29" s="67">
        <v>30000</v>
      </c>
      <c r="E29" s="68"/>
    </row>
    <row r="30" ht="30" customHeight="1" spans="1:5">
      <c r="A30" s="73"/>
      <c r="B30" s="61">
        <v>20</v>
      </c>
      <c r="C30" s="66" t="s">
        <v>260</v>
      </c>
      <c r="D30" s="67">
        <v>7000</v>
      </c>
      <c r="E30" s="68"/>
    </row>
    <row r="31" ht="30" customHeight="1" spans="1:5">
      <c r="A31" s="73"/>
      <c r="B31" s="61">
        <v>21</v>
      </c>
      <c r="C31" s="66" t="s">
        <v>261</v>
      </c>
      <c r="D31" s="67">
        <v>18000</v>
      </c>
      <c r="E31" s="68"/>
    </row>
    <row r="32" ht="30" customHeight="1" spans="1:5">
      <c r="A32" s="73"/>
      <c r="B32" s="61">
        <v>22</v>
      </c>
      <c r="C32" s="66" t="s">
        <v>262</v>
      </c>
      <c r="D32" s="67">
        <v>4500</v>
      </c>
      <c r="E32" s="68"/>
    </row>
    <row r="33" ht="30" customHeight="1" spans="1:5">
      <c r="A33" s="73"/>
      <c r="B33" s="61">
        <v>23</v>
      </c>
      <c r="C33" s="66" t="s">
        <v>263</v>
      </c>
      <c r="D33" s="67">
        <v>27500</v>
      </c>
      <c r="E33" s="68"/>
    </row>
    <row r="34" ht="30" customHeight="1" spans="1:5">
      <c r="A34" s="73"/>
      <c r="B34" s="61">
        <v>24</v>
      </c>
      <c r="C34" s="66" t="s">
        <v>264</v>
      </c>
      <c r="D34" s="67">
        <v>5000</v>
      </c>
      <c r="E34" s="68"/>
    </row>
    <row r="35" ht="30" customHeight="1" spans="1:5">
      <c r="A35" s="73"/>
      <c r="B35" s="61">
        <v>25</v>
      </c>
      <c r="C35" s="66" t="s">
        <v>265</v>
      </c>
      <c r="D35" s="67">
        <v>4500</v>
      </c>
      <c r="E35" s="68"/>
    </row>
    <row r="36" ht="30" customHeight="1" spans="1:5">
      <c r="A36" s="73"/>
      <c r="B36" s="61">
        <v>26</v>
      </c>
      <c r="C36" s="66" t="s">
        <v>266</v>
      </c>
      <c r="D36" s="67">
        <v>1800</v>
      </c>
      <c r="E36" s="68"/>
    </row>
    <row r="37" ht="30" customHeight="1" spans="1:5">
      <c r="A37" s="74"/>
      <c r="B37" s="61">
        <v>27</v>
      </c>
      <c r="C37" s="66" t="s">
        <v>267</v>
      </c>
      <c r="D37" s="67">
        <v>1100</v>
      </c>
      <c r="E37" s="68"/>
    </row>
    <row r="38" ht="30" customHeight="1" spans="1:5">
      <c r="A38" s="72" t="s">
        <v>268</v>
      </c>
      <c r="B38" s="61"/>
      <c r="C38" s="65" t="s">
        <v>269</v>
      </c>
      <c r="D38" s="63">
        <f>SUM(D39:D42)</f>
        <v>170000</v>
      </c>
      <c r="E38" s="64"/>
    </row>
    <row r="39" ht="30" customHeight="1" spans="1:5">
      <c r="A39" s="73"/>
      <c r="B39" s="61">
        <v>28</v>
      </c>
      <c r="C39" s="66" t="s">
        <v>270</v>
      </c>
      <c r="D39" s="67">
        <v>20000</v>
      </c>
      <c r="E39" s="68"/>
    </row>
    <row r="40" ht="30" customHeight="1" spans="1:5">
      <c r="A40" s="73"/>
      <c r="B40" s="61">
        <v>29</v>
      </c>
      <c r="C40" s="66" t="s">
        <v>271</v>
      </c>
      <c r="D40" s="67">
        <v>30000</v>
      </c>
      <c r="E40" s="68"/>
    </row>
    <row r="41" ht="30" customHeight="1" spans="1:5">
      <c r="A41" s="73"/>
      <c r="B41" s="61">
        <v>30</v>
      </c>
      <c r="C41" s="66" t="s">
        <v>272</v>
      </c>
      <c r="D41" s="67">
        <v>40000</v>
      </c>
      <c r="E41" s="68"/>
    </row>
    <row r="42" ht="30" customHeight="1" spans="1:5">
      <c r="A42" s="74"/>
      <c r="B42" s="61">
        <v>31</v>
      </c>
      <c r="C42" s="66" t="s">
        <v>273</v>
      </c>
      <c r="D42" s="67">
        <v>80000</v>
      </c>
      <c r="E42" s="68"/>
    </row>
  </sheetData>
  <mergeCells count="7">
    <mergeCell ref="A2:E2"/>
    <mergeCell ref="A6:A10"/>
    <mergeCell ref="A11:A21"/>
    <mergeCell ref="A22:A24"/>
    <mergeCell ref="A25:A27"/>
    <mergeCell ref="A28:A37"/>
    <mergeCell ref="A38:A42"/>
  </mergeCells>
  <printOptions horizontalCentered="1"/>
  <pageMargins left="0.984027777777778" right="0.984027777777778" top="0.984027777777778" bottom="0.984027777777778" header="0.118055555555556" footer="0.118055555555556"/>
  <pageSetup paperSize="9" scale="93" fitToHeight="0" orientation="portrait" blackAndWhite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D41"/>
  <sheetViews>
    <sheetView showZeros="0" topLeftCell="A23" workbookViewId="0">
      <selection activeCell="G16" sqref="G16"/>
    </sheetView>
  </sheetViews>
  <sheetFormatPr defaultColWidth="9" defaultRowHeight="14.25" outlineLevelCol="3"/>
  <cols>
    <col min="1" max="1" width="41.6666666666667" style="4" customWidth="1"/>
    <col min="2" max="3" width="13.8833333333333" style="4" customWidth="1"/>
    <col min="4" max="4" width="13.6666666666667" style="4" customWidth="1"/>
    <col min="5" max="16384" width="9" style="4"/>
  </cols>
  <sheetData>
    <row r="1" spans="1:1">
      <c r="A1" s="5" t="s">
        <v>274</v>
      </c>
    </row>
    <row r="2" s="1" customFormat="1" ht="24" customHeight="1" spans="1:4">
      <c r="A2" s="6" t="s">
        <v>275</v>
      </c>
      <c r="B2" s="6"/>
      <c r="C2" s="6"/>
      <c r="D2" s="6"/>
    </row>
    <row r="3" ht="18" customHeight="1" spans="2:4">
      <c r="B3" s="38"/>
      <c r="C3" s="38"/>
      <c r="D3" s="39" t="s">
        <v>6</v>
      </c>
    </row>
    <row r="4" ht="26.4" customHeight="1" spans="1:4">
      <c r="A4" s="25" t="s">
        <v>7</v>
      </c>
      <c r="B4" s="11" t="s">
        <v>11</v>
      </c>
      <c r="C4" s="11" t="s">
        <v>12</v>
      </c>
      <c r="D4" s="12" t="s">
        <v>13</v>
      </c>
    </row>
    <row r="5" ht="19.95" customHeight="1" spans="1:4">
      <c r="A5" s="26" t="s">
        <v>108</v>
      </c>
      <c r="B5" s="27">
        <f>SUM(B6,B11,B16,B21,B26,B31,B36)</f>
        <v>552933.82</v>
      </c>
      <c r="C5" s="27">
        <f>SUM(C6,C11,C16,C21,C26,C31,C36)</f>
        <v>324040.03</v>
      </c>
      <c r="D5" s="24">
        <f t="shared" ref="D5:D10" si="0">C5-B5</f>
        <v>-228893.79</v>
      </c>
    </row>
    <row r="6" ht="19.95" customHeight="1" spans="1:4">
      <c r="A6" s="28" t="s">
        <v>276</v>
      </c>
      <c r="B6" s="40">
        <v>234060.79</v>
      </c>
      <c r="C6" s="40"/>
      <c r="D6" s="24">
        <f t="shared" si="0"/>
        <v>-234060.79</v>
      </c>
    </row>
    <row r="7" ht="19.95" customHeight="1" spans="1:4">
      <c r="A7" s="14" t="s">
        <v>277</v>
      </c>
      <c r="B7" s="41">
        <v>147708.79</v>
      </c>
      <c r="C7" s="41"/>
      <c r="D7" s="16">
        <f t="shared" si="0"/>
        <v>-147708.79</v>
      </c>
    </row>
    <row r="8" ht="19.95" customHeight="1" spans="1:4">
      <c r="A8" s="14" t="s">
        <v>278</v>
      </c>
      <c r="B8" s="41">
        <v>80556</v>
      </c>
      <c r="C8" s="41"/>
      <c r="D8" s="16">
        <f t="shared" si="0"/>
        <v>-80556</v>
      </c>
    </row>
    <row r="9" ht="19.95" customHeight="1" spans="1:4">
      <c r="A9" s="14" t="s">
        <v>279</v>
      </c>
      <c r="B9" s="41">
        <v>160</v>
      </c>
      <c r="C9" s="41"/>
      <c r="D9" s="16">
        <f t="shared" si="0"/>
        <v>-160</v>
      </c>
    </row>
    <row r="10" ht="19.95" customHeight="1" spans="1:4">
      <c r="A10" s="14" t="s">
        <v>280</v>
      </c>
      <c r="B10" s="41">
        <v>5624</v>
      </c>
      <c r="C10" s="41"/>
      <c r="D10" s="16">
        <f t="shared" si="0"/>
        <v>-5624</v>
      </c>
    </row>
    <row r="11" ht="19.95" customHeight="1" spans="1:4">
      <c r="A11" s="28" t="s">
        <v>281</v>
      </c>
      <c r="B11" s="32">
        <f>SUM(B12:B15)</f>
        <v>38292</v>
      </c>
      <c r="C11" s="32">
        <f>SUM(C12:C15)</f>
        <v>43315</v>
      </c>
      <c r="D11" s="24">
        <f t="shared" ref="D11:D40" si="1">C11-B11</f>
        <v>5023</v>
      </c>
    </row>
    <row r="12" ht="19.95" customHeight="1" spans="1:4">
      <c r="A12" s="14" t="s">
        <v>277</v>
      </c>
      <c r="B12" s="33">
        <v>14665</v>
      </c>
      <c r="C12" s="33">
        <v>14665</v>
      </c>
      <c r="D12" s="16">
        <f t="shared" si="1"/>
        <v>0</v>
      </c>
    </row>
    <row r="13" ht="19.95" customHeight="1" spans="1:4">
      <c r="A13" s="14" t="s">
        <v>278</v>
      </c>
      <c r="B13" s="33">
        <v>22528</v>
      </c>
      <c r="C13" s="33">
        <v>27551</v>
      </c>
      <c r="D13" s="16">
        <f t="shared" si="1"/>
        <v>5023</v>
      </c>
    </row>
    <row r="14" ht="19.95" customHeight="1" spans="1:4">
      <c r="A14" s="14" t="s">
        <v>279</v>
      </c>
      <c r="B14" s="33">
        <v>731</v>
      </c>
      <c r="C14" s="33">
        <v>731</v>
      </c>
      <c r="D14" s="16">
        <f t="shared" si="1"/>
        <v>0</v>
      </c>
    </row>
    <row r="15" ht="19.95" customHeight="1" spans="1:4">
      <c r="A15" s="14" t="s">
        <v>280</v>
      </c>
      <c r="B15" s="33">
        <v>368</v>
      </c>
      <c r="C15" s="33">
        <v>368</v>
      </c>
      <c r="D15" s="16">
        <f t="shared" si="1"/>
        <v>0</v>
      </c>
    </row>
    <row r="16" ht="19.95" customHeight="1" spans="1:4">
      <c r="A16" s="28" t="s">
        <v>282</v>
      </c>
      <c r="B16" s="36">
        <v>102514.68</v>
      </c>
      <c r="C16" s="36">
        <v>102514.68</v>
      </c>
      <c r="D16" s="16">
        <f t="shared" si="1"/>
        <v>0</v>
      </c>
    </row>
    <row r="17" ht="19.95" customHeight="1" spans="1:4">
      <c r="A17" s="14" t="s">
        <v>277</v>
      </c>
      <c r="B17" s="37">
        <v>46478.68</v>
      </c>
      <c r="C17" s="37">
        <v>46478.68</v>
      </c>
      <c r="D17" s="16">
        <f t="shared" si="1"/>
        <v>0</v>
      </c>
    </row>
    <row r="18" ht="19.95" customHeight="1" spans="1:4">
      <c r="A18" s="14" t="s">
        <v>278</v>
      </c>
      <c r="B18" s="37">
        <v>52989</v>
      </c>
      <c r="C18" s="37">
        <v>52989</v>
      </c>
      <c r="D18" s="16">
        <f t="shared" si="1"/>
        <v>0</v>
      </c>
    </row>
    <row r="19" ht="19.95" customHeight="1" spans="1:4">
      <c r="A19" s="14" t="s">
        <v>279</v>
      </c>
      <c r="B19" s="37">
        <v>47</v>
      </c>
      <c r="C19" s="37">
        <v>47</v>
      </c>
      <c r="D19" s="16">
        <f t="shared" si="1"/>
        <v>0</v>
      </c>
    </row>
    <row r="20" ht="19.95" customHeight="1" spans="1:4">
      <c r="A20" s="14" t="s">
        <v>280</v>
      </c>
      <c r="B20" s="37">
        <v>3000</v>
      </c>
      <c r="C20" s="37">
        <v>3000</v>
      </c>
      <c r="D20" s="16">
        <f t="shared" si="1"/>
        <v>0</v>
      </c>
    </row>
    <row r="21" ht="19.95" customHeight="1" spans="1:4">
      <c r="A21" s="28" t="s">
        <v>283</v>
      </c>
      <c r="B21" s="36">
        <v>100910.13</v>
      </c>
      <c r="C21" s="36">
        <v>100910.13</v>
      </c>
      <c r="D21" s="16">
        <f t="shared" si="1"/>
        <v>0</v>
      </c>
    </row>
    <row r="22" ht="19.95" customHeight="1" spans="1:4">
      <c r="A22" s="14" t="s">
        <v>277</v>
      </c>
      <c r="B22" s="37">
        <v>96889.33</v>
      </c>
      <c r="C22" s="37">
        <v>96889.33</v>
      </c>
      <c r="D22" s="16">
        <f t="shared" si="1"/>
        <v>0</v>
      </c>
    </row>
    <row r="23" ht="19.95" customHeight="1" spans="1:4">
      <c r="A23" s="14" t="s">
        <v>278</v>
      </c>
      <c r="B23" s="37">
        <v>2008.8</v>
      </c>
      <c r="C23" s="37">
        <v>2008.8</v>
      </c>
      <c r="D23" s="16">
        <f t="shared" si="1"/>
        <v>0</v>
      </c>
    </row>
    <row r="24" ht="19.95" customHeight="1" spans="1:4">
      <c r="A24" s="14" t="s">
        <v>279</v>
      </c>
      <c r="B24" s="37">
        <v>1902</v>
      </c>
      <c r="C24" s="37">
        <v>1902</v>
      </c>
      <c r="D24" s="16">
        <f t="shared" si="1"/>
        <v>0</v>
      </c>
    </row>
    <row r="25" ht="19.95" customHeight="1" spans="1:4">
      <c r="A25" s="14" t="s">
        <v>280</v>
      </c>
      <c r="B25" s="37">
        <v>110</v>
      </c>
      <c r="C25" s="37">
        <v>110</v>
      </c>
      <c r="D25" s="16">
        <f t="shared" si="1"/>
        <v>0</v>
      </c>
    </row>
    <row r="26" ht="19.95" customHeight="1" spans="1:4">
      <c r="A26" s="28" t="s">
        <v>284</v>
      </c>
      <c r="B26" s="36">
        <v>68876.18</v>
      </c>
      <c r="C26" s="36">
        <v>68876.18</v>
      </c>
      <c r="D26" s="16">
        <f t="shared" si="1"/>
        <v>0</v>
      </c>
    </row>
    <row r="27" ht="19.95" customHeight="1" spans="1:4">
      <c r="A27" s="14" t="s">
        <v>277</v>
      </c>
      <c r="B27" s="37">
        <v>23390.27</v>
      </c>
      <c r="C27" s="37">
        <v>23390.27</v>
      </c>
      <c r="D27" s="16">
        <f t="shared" si="1"/>
        <v>0</v>
      </c>
    </row>
    <row r="28" ht="19.95" customHeight="1" spans="1:4">
      <c r="A28" s="14" t="s">
        <v>278</v>
      </c>
      <c r="B28" s="37">
        <v>44810.91</v>
      </c>
      <c r="C28" s="37">
        <v>44810.91</v>
      </c>
      <c r="D28" s="16">
        <f t="shared" si="1"/>
        <v>0</v>
      </c>
    </row>
    <row r="29" ht="19.95" customHeight="1" spans="1:4">
      <c r="A29" s="14" t="s">
        <v>279</v>
      </c>
      <c r="B29" s="37">
        <v>675</v>
      </c>
      <c r="C29" s="37">
        <v>675</v>
      </c>
      <c r="D29" s="16">
        <f t="shared" si="1"/>
        <v>0</v>
      </c>
    </row>
    <row r="30" ht="19.95" customHeight="1" spans="1:4">
      <c r="A30" s="14" t="s">
        <v>280</v>
      </c>
      <c r="B30" s="33"/>
      <c r="C30" s="33"/>
      <c r="D30" s="16">
        <f t="shared" si="1"/>
        <v>0</v>
      </c>
    </row>
    <row r="31" ht="19.95" customHeight="1" spans="1:4">
      <c r="A31" s="28" t="s">
        <v>285</v>
      </c>
      <c r="B31" s="36">
        <v>3150.04</v>
      </c>
      <c r="C31" s="36">
        <v>3150.04</v>
      </c>
      <c r="D31" s="16">
        <f t="shared" si="1"/>
        <v>0</v>
      </c>
    </row>
    <row r="32" ht="19.95" customHeight="1" spans="1:4">
      <c r="A32" s="14" t="s">
        <v>277</v>
      </c>
      <c r="B32" s="37">
        <v>3085.04</v>
      </c>
      <c r="C32" s="37">
        <v>3085.04</v>
      </c>
      <c r="D32" s="16">
        <f t="shared" si="1"/>
        <v>0</v>
      </c>
    </row>
    <row r="33" ht="19.95" customHeight="1" spans="1:4">
      <c r="A33" s="14" t="s">
        <v>278</v>
      </c>
      <c r="B33" s="37">
        <v>0</v>
      </c>
      <c r="C33" s="37">
        <v>0</v>
      </c>
      <c r="D33" s="16">
        <f t="shared" si="1"/>
        <v>0</v>
      </c>
    </row>
    <row r="34" ht="19.95" customHeight="1" spans="1:4">
      <c r="A34" s="14" t="s">
        <v>279</v>
      </c>
      <c r="B34" s="37">
        <v>65</v>
      </c>
      <c r="C34" s="37">
        <v>65</v>
      </c>
      <c r="D34" s="16">
        <f t="shared" si="1"/>
        <v>0</v>
      </c>
    </row>
    <row r="35" ht="19.95" customHeight="1" spans="1:4">
      <c r="A35" s="14" t="s">
        <v>280</v>
      </c>
      <c r="B35" s="33"/>
      <c r="C35" s="33"/>
      <c r="D35" s="16">
        <f t="shared" si="1"/>
        <v>0</v>
      </c>
    </row>
    <row r="36" ht="19.95" customHeight="1" spans="1:4">
      <c r="A36" s="28" t="s">
        <v>286</v>
      </c>
      <c r="B36" s="32">
        <f>SUM(B37:B40)</f>
        <v>5130</v>
      </c>
      <c r="C36" s="32">
        <f>SUM(C37:C40)</f>
        <v>5274</v>
      </c>
      <c r="D36" s="24">
        <f t="shared" si="1"/>
        <v>144</v>
      </c>
    </row>
    <row r="37" ht="19.95" customHeight="1" spans="1:4">
      <c r="A37" s="14" t="s">
        <v>277</v>
      </c>
      <c r="B37" s="33">
        <v>4656</v>
      </c>
      <c r="C37" s="33">
        <v>4800</v>
      </c>
      <c r="D37" s="16">
        <f t="shared" si="1"/>
        <v>144</v>
      </c>
    </row>
    <row r="38" ht="19.95" customHeight="1" spans="1:4">
      <c r="A38" s="14" t="s">
        <v>278</v>
      </c>
      <c r="B38" s="33">
        <v>220</v>
      </c>
      <c r="C38" s="33">
        <v>220</v>
      </c>
      <c r="D38" s="16">
        <f t="shared" si="1"/>
        <v>0</v>
      </c>
    </row>
    <row r="39" ht="19.95" customHeight="1" spans="1:4">
      <c r="A39" s="14" t="s">
        <v>279</v>
      </c>
      <c r="B39" s="33">
        <v>230</v>
      </c>
      <c r="C39" s="33">
        <v>230</v>
      </c>
      <c r="D39" s="16">
        <f t="shared" si="1"/>
        <v>0</v>
      </c>
    </row>
    <row r="40" ht="19.95" customHeight="1" spans="1:4">
      <c r="A40" s="14" t="s">
        <v>280</v>
      </c>
      <c r="B40" s="33">
        <v>24</v>
      </c>
      <c r="C40" s="33">
        <v>24</v>
      </c>
      <c r="D40" s="16">
        <f t="shared" si="1"/>
        <v>0</v>
      </c>
    </row>
    <row r="41" ht="51" hidden="1" customHeight="1" spans="1:3">
      <c r="A41" s="42" t="s">
        <v>287</v>
      </c>
      <c r="B41" s="42"/>
      <c r="C41" s="42"/>
    </row>
  </sheetData>
  <mergeCells count="2">
    <mergeCell ref="A2:D2"/>
    <mergeCell ref="A41:B41"/>
  </mergeCells>
  <printOptions horizontalCentered="1"/>
  <pageMargins left="0.78740157480315" right="0.78740157480315" top="0.511805555555556" bottom="0.236111111111111" header="0.118110236220472" footer="0.118110236220472"/>
  <pageSetup paperSize="9" orientation="portrait" blackAndWhite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D30"/>
  <sheetViews>
    <sheetView workbookViewId="0">
      <selection activeCell="E14" sqref="E14"/>
    </sheetView>
  </sheetViews>
  <sheetFormatPr defaultColWidth="9" defaultRowHeight="14.25" outlineLevelCol="3"/>
  <cols>
    <col min="1" max="1" width="44.6666666666667" style="3" customWidth="1"/>
    <col min="2" max="3" width="13.8833333333333" style="4" customWidth="1"/>
    <col min="4" max="4" width="13.3333333333333" style="4" customWidth="1"/>
    <col min="5" max="16384" width="9" style="4"/>
  </cols>
  <sheetData>
    <row r="1" spans="1:1">
      <c r="A1" s="5" t="s">
        <v>288</v>
      </c>
    </row>
    <row r="2" s="1" customFormat="1" ht="39" customHeight="1" spans="1:4">
      <c r="A2" s="6" t="s">
        <v>289</v>
      </c>
      <c r="B2" s="6"/>
      <c r="C2" s="6"/>
      <c r="D2" s="6"/>
    </row>
    <row r="3" s="2" customFormat="1" ht="25.2" customHeight="1" spans="4:4">
      <c r="D3" s="8" t="s">
        <v>6</v>
      </c>
    </row>
    <row r="4" ht="30" customHeight="1" spans="1:4">
      <c r="A4" s="25" t="s">
        <v>7</v>
      </c>
      <c r="B4" s="11" t="s">
        <v>11</v>
      </c>
      <c r="C4" s="11" t="s">
        <v>12</v>
      </c>
      <c r="D4" s="12" t="s">
        <v>13</v>
      </c>
    </row>
    <row r="5" ht="22.05" customHeight="1" spans="1:4">
      <c r="A5" s="26" t="s">
        <v>109</v>
      </c>
      <c r="B5" s="27">
        <f>SUM(B6,B10,B14,B17,B20,B23,B26)</f>
        <v>542580.35</v>
      </c>
      <c r="C5" s="27">
        <f>SUM(C6,C10,C14,C17,C20,C23,C26)</f>
        <v>275777.27</v>
      </c>
      <c r="D5" s="24">
        <f t="shared" ref="D5:D11" si="0">C5-B5</f>
        <v>-266803.08</v>
      </c>
    </row>
    <row r="6" ht="22.05" customHeight="1" spans="1:4">
      <c r="A6" s="28" t="s">
        <v>276</v>
      </c>
      <c r="B6" s="27">
        <v>273310.08</v>
      </c>
      <c r="C6" s="27"/>
      <c r="D6" s="24">
        <f t="shared" si="0"/>
        <v>-273310.08</v>
      </c>
    </row>
    <row r="7" ht="22.05" customHeight="1" spans="1:4">
      <c r="A7" s="14" t="s">
        <v>290</v>
      </c>
      <c r="B7" s="29">
        <v>261749.46</v>
      </c>
      <c r="C7" s="29"/>
      <c r="D7" s="24">
        <f t="shared" si="0"/>
        <v>-261749.46</v>
      </c>
    </row>
    <row r="8" ht="22.05" customHeight="1" spans="1:4">
      <c r="A8" s="14" t="s">
        <v>291</v>
      </c>
      <c r="B8" s="30">
        <v>9614.62</v>
      </c>
      <c r="C8" s="30"/>
      <c r="D8" s="24">
        <f t="shared" si="0"/>
        <v>-9614.62</v>
      </c>
    </row>
    <row r="9" ht="22.05" customHeight="1" spans="1:4">
      <c r="A9" s="31" t="s">
        <v>292</v>
      </c>
      <c r="B9" s="30">
        <v>1946</v>
      </c>
      <c r="C9" s="30"/>
      <c r="D9" s="24">
        <f t="shared" si="0"/>
        <v>-1946</v>
      </c>
    </row>
    <row r="10" ht="22.05" customHeight="1" spans="1:4">
      <c r="A10" s="28" t="s">
        <v>293</v>
      </c>
      <c r="B10" s="32">
        <f>SUM(B11:B13)</f>
        <v>21637</v>
      </c>
      <c r="C10" s="32">
        <f>SUM(C11:C13)</f>
        <v>26660</v>
      </c>
      <c r="D10" s="24">
        <f t="shared" si="0"/>
        <v>5023</v>
      </c>
    </row>
    <row r="11" ht="22.05" customHeight="1" spans="1:4">
      <c r="A11" s="14" t="s">
        <v>290</v>
      </c>
      <c r="B11" s="33">
        <v>19256</v>
      </c>
      <c r="C11" s="33">
        <v>24279</v>
      </c>
      <c r="D11" s="16">
        <f t="shared" si="0"/>
        <v>5023</v>
      </c>
    </row>
    <row r="12" ht="22.05" customHeight="1" spans="1:4">
      <c r="A12" s="14" t="s">
        <v>294</v>
      </c>
      <c r="B12" s="33">
        <v>1556</v>
      </c>
      <c r="C12" s="33">
        <v>1556</v>
      </c>
      <c r="D12" s="16"/>
    </row>
    <row r="13" ht="22.05" customHeight="1" spans="1:4">
      <c r="A13" s="31" t="s">
        <v>292</v>
      </c>
      <c r="B13" s="33">
        <v>825</v>
      </c>
      <c r="C13" s="33">
        <v>825</v>
      </c>
      <c r="D13" s="16"/>
    </row>
    <row r="14" ht="22.05" customHeight="1" spans="1:4">
      <c r="A14" s="28" t="s">
        <v>282</v>
      </c>
      <c r="B14" s="34">
        <v>94093.68</v>
      </c>
      <c r="C14" s="34">
        <v>94093.68</v>
      </c>
      <c r="D14" s="24"/>
    </row>
    <row r="15" ht="22.05" customHeight="1" spans="1:4">
      <c r="A15" s="14" t="s">
        <v>290</v>
      </c>
      <c r="B15" s="35">
        <v>92593.68</v>
      </c>
      <c r="C15" s="35">
        <v>92593.68</v>
      </c>
      <c r="D15" s="16"/>
    </row>
    <row r="16" ht="22.05" customHeight="1" spans="1:4">
      <c r="A16" s="31" t="s">
        <v>292</v>
      </c>
      <c r="B16" s="35">
        <v>1500</v>
      </c>
      <c r="C16" s="35">
        <v>1500</v>
      </c>
      <c r="D16" s="16"/>
    </row>
    <row r="17" ht="22.05" customHeight="1" spans="1:4">
      <c r="A17" s="28" t="s">
        <v>283</v>
      </c>
      <c r="B17" s="36">
        <v>80003.15</v>
      </c>
      <c r="C17" s="36">
        <v>80003.15</v>
      </c>
      <c r="D17" s="24"/>
    </row>
    <row r="18" ht="22.05" customHeight="1" spans="1:4">
      <c r="A18" s="14" t="s">
        <v>295</v>
      </c>
      <c r="B18" s="37">
        <v>73307.15</v>
      </c>
      <c r="C18" s="37">
        <v>73307.15</v>
      </c>
      <c r="D18" s="16"/>
    </row>
    <row r="19" ht="22.05" customHeight="1" spans="1:4">
      <c r="A19" s="31" t="s">
        <v>292</v>
      </c>
      <c r="B19" s="37">
        <v>6696</v>
      </c>
      <c r="C19" s="37">
        <v>6696</v>
      </c>
      <c r="D19" s="16"/>
    </row>
    <row r="20" ht="22.05" customHeight="1" spans="1:4">
      <c r="A20" s="28" t="s">
        <v>284</v>
      </c>
      <c r="B20" s="36">
        <v>65370.02</v>
      </c>
      <c r="C20" s="36">
        <v>65370.02</v>
      </c>
      <c r="D20" s="24"/>
    </row>
    <row r="21" ht="22.05" customHeight="1" spans="1:4">
      <c r="A21" s="14" t="s">
        <v>295</v>
      </c>
      <c r="B21" s="37">
        <v>58719.97</v>
      </c>
      <c r="C21" s="37">
        <v>58719.97</v>
      </c>
      <c r="D21" s="16"/>
    </row>
    <row r="22" ht="22.05" customHeight="1" spans="1:4">
      <c r="A22" s="31" t="s">
        <v>292</v>
      </c>
      <c r="B22" s="37">
        <v>744</v>
      </c>
      <c r="C22" s="37">
        <v>744</v>
      </c>
      <c r="D22" s="16"/>
    </row>
    <row r="23" ht="22.05" customHeight="1" spans="1:4">
      <c r="A23" s="28" t="s">
        <v>285</v>
      </c>
      <c r="B23" s="36">
        <v>4275.42</v>
      </c>
      <c r="C23" s="36">
        <v>4275.42</v>
      </c>
      <c r="D23" s="24"/>
    </row>
    <row r="24" ht="22.05" customHeight="1" spans="1:4">
      <c r="A24" s="14" t="s">
        <v>295</v>
      </c>
      <c r="B24" s="37">
        <v>3991.42</v>
      </c>
      <c r="C24" s="37">
        <v>3991.42</v>
      </c>
      <c r="D24" s="16"/>
    </row>
    <row r="25" ht="22.05" customHeight="1" spans="1:4">
      <c r="A25" s="31" t="s">
        <v>292</v>
      </c>
      <c r="B25" s="33"/>
      <c r="C25" s="33"/>
      <c r="D25" s="16"/>
    </row>
    <row r="26" ht="22.05" customHeight="1" spans="1:4">
      <c r="A26" s="28" t="s">
        <v>296</v>
      </c>
      <c r="B26" s="32">
        <f>SUM(B27:B30)</f>
        <v>3891</v>
      </c>
      <c r="C26" s="32">
        <f>SUM(C27:C30)</f>
        <v>5375</v>
      </c>
      <c r="D26" s="24">
        <f>C26-B26</f>
        <v>1484</v>
      </c>
    </row>
    <row r="27" ht="22.05" customHeight="1" spans="1:4">
      <c r="A27" s="14" t="s">
        <v>297</v>
      </c>
      <c r="B27" s="33">
        <v>1988</v>
      </c>
      <c r="C27" s="33">
        <v>1988</v>
      </c>
      <c r="D27" s="16"/>
    </row>
    <row r="28" ht="22.05" customHeight="1" spans="1:4">
      <c r="A28" s="31" t="s">
        <v>298</v>
      </c>
      <c r="B28" s="33">
        <v>1540</v>
      </c>
      <c r="C28" s="33">
        <v>2540</v>
      </c>
      <c r="D28" s="16">
        <f>C28-B28</f>
        <v>1000</v>
      </c>
    </row>
    <row r="29" ht="22.05" customHeight="1" spans="1:4">
      <c r="A29" s="31" t="s">
        <v>299</v>
      </c>
      <c r="B29" s="33">
        <v>126</v>
      </c>
      <c r="C29" s="33">
        <v>146</v>
      </c>
      <c r="D29" s="16">
        <f>C29-B29</f>
        <v>20</v>
      </c>
    </row>
    <row r="30" ht="22.05" customHeight="1" spans="1:4">
      <c r="A30" s="31" t="s">
        <v>292</v>
      </c>
      <c r="B30" s="33">
        <v>237</v>
      </c>
      <c r="C30" s="33">
        <v>701</v>
      </c>
      <c r="D30" s="16">
        <f>C30-B30</f>
        <v>464</v>
      </c>
    </row>
  </sheetData>
  <mergeCells count="1">
    <mergeCell ref="A2:D2"/>
  </mergeCells>
  <printOptions horizontalCentered="1"/>
  <pageMargins left="0.78740157480315" right="0.78740157480315" top="0.78740157480315" bottom="0.78740157480315" header="0.118110236220472" footer="0.118110236220472"/>
  <pageSetup paperSize="9" fitToHeight="0" orientation="portrait" blackAndWhite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E28"/>
  <sheetViews>
    <sheetView tabSelected="1" topLeftCell="A10" workbookViewId="0">
      <selection activeCell="L17" sqref="L17"/>
    </sheetView>
  </sheetViews>
  <sheetFormatPr defaultColWidth="9" defaultRowHeight="14.25" outlineLevelCol="4"/>
  <cols>
    <col min="1" max="1" width="34.3333333333333" style="3" customWidth="1"/>
    <col min="2" max="2" width="13.8833333333333" style="3" customWidth="1"/>
    <col min="3" max="3" width="13.4416666666667" style="4" customWidth="1"/>
    <col min="4" max="4" width="12" style="4" customWidth="1"/>
    <col min="5" max="5" width="13.1083333333333" style="4" customWidth="1"/>
    <col min="6" max="16384" width="9" style="4"/>
  </cols>
  <sheetData>
    <row r="1" spans="1:1">
      <c r="A1" s="5" t="s">
        <v>300</v>
      </c>
    </row>
    <row r="2" s="1" customFormat="1" ht="39" customHeight="1" spans="1:5">
      <c r="A2" s="6" t="s">
        <v>301</v>
      </c>
      <c r="B2" s="6"/>
      <c r="C2" s="6"/>
      <c r="D2" s="6"/>
      <c r="E2" s="6"/>
    </row>
    <row r="3" s="2" customFormat="1" ht="23.4" customHeight="1" spans="1:5">
      <c r="A3" s="7"/>
      <c r="B3" s="7"/>
      <c r="C3" s="7"/>
      <c r="D3" s="7"/>
      <c r="E3" s="8" t="s">
        <v>6</v>
      </c>
    </row>
    <row r="4" ht="32.4" customHeight="1" spans="1:5">
      <c r="A4" s="9" t="s">
        <v>7</v>
      </c>
      <c r="B4" s="10"/>
      <c r="C4" s="11" t="s">
        <v>11</v>
      </c>
      <c r="D4" s="11" t="s">
        <v>12</v>
      </c>
      <c r="E4" s="12" t="s">
        <v>13</v>
      </c>
    </row>
    <row r="5" ht="25.05" customHeight="1" spans="1:5">
      <c r="A5" s="13" t="s">
        <v>276</v>
      </c>
      <c r="B5" s="14" t="s">
        <v>302</v>
      </c>
      <c r="C5" s="15">
        <v>54783</v>
      </c>
      <c r="D5" s="15"/>
      <c r="E5" s="16">
        <f t="shared" ref="E5:E7" si="0">D5-C5</f>
        <v>-54783</v>
      </c>
    </row>
    <row r="6" ht="25.05" customHeight="1" spans="1:5">
      <c r="A6" s="17"/>
      <c r="B6" s="14" t="s">
        <v>303</v>
      </c>
      <c r="C6" s="18">
        <v>-39249</v>
      </c>
      <c r="D6" s="18"/>
      <c r="E6" s="16">
        <f t="shared" si="0"/>
        <v>39249</v>
      </c>
    </row>
    <row r="7" ht="25.05" customHeight="1" spans="1:5">
      <c r="A7" s="19"/>
      <c r="B7" s="14" t="s">
        <v>304</v>
      </c>
      <c r="C7" s="18">
        <f>SUM(C5:C6)</f>
        <v>15534</v>
      </c>
      <c r="D7" s="18"/>
      <c r="E7" s="16">
        <f t="shared" si="0"/>
        <v>-15534</v>
      </c>
    </row>
    <row r="8" ht="25.2" customHeight="1" spans="1:5">
      <c r="A8" s="13" t="s">
        <v>305</v>
      </c>
      <c r="B8" s="14" t="s">
        <v>302</v>
      </c>
      <c r="C8" s="15">
        <v>102497</v>
      </c>
      <c r="D8" s="15">
        <v>102497</v>
      </c>
      <c r="E8" s="16"/>
    </row>
    <row r="9" ht="25.2" customHeight="1" spans="1:5">
      <c r="A9" s="17"/>
      <c r="B9" s="14" t="s">
        <v>303</v>
      </c>
      <c r="C9" s="15">
        <v>16655</v>
      </c>
      <c r="D9" s="15">
        <v>16655</v>
      </c>
      <c r="E9" s="16"/>
    </row>
    <row r="10" ht="25.2" customHeight="1" spans="1:5">
      <c r="A10" s="19"/>
      <c r="B10" s="14" t="s">
        <v>304</v>
      </c>
      <c r="C10" s="18">
        <f>SUM(C8:C9)</f>
        <v>119152</v>
      </c>
      <c r="D10" s="18">
        <f>SUM(D8:D9)</f>
        <v>119152</v>
      </c>
      <c r="E10" s="16"/>
    </row>
    <row r="11" ht="25.2" customHeight="1" spans="1:5">
      <c r="A11" s="13" t="s">
        <v>282</v>
      </c>
      <c r="B11" s="14" t="s">
        <v>302</v>
      </c>
      <c r="C11" s="15">
        <v>-13096</v>
      </c>
      <c r="D11" s="15">
        <v>-13096</v>
      </c>
      <c r="E11" s="16"/>
    </row>
    <row r="12" ht="25.2" customHeight="1" spans="1:5">
      <c r="A12" s="17"/>
      <c r="B12" s="14" t="s">
        <v>303</v>
      </c>
      <c r="C12" s="18">
        <v>8421</v>
      </c>
      <c r="D12" s="18">
        <v>8421</v>
      </c>
      <c r="E12" s="16"/>
    </row>
    <row r="13" ht="25.2" customHeight="1" spans="1:5">
      <c r="A13" s="19"/>
      <c r="B13" s="14" t="s">
        <v>304</v>
      </c>
      <c r="C13" s="18">
        <f>SUM(C11:C12)</f>
        <v>-4675</v>
      </c>
      <c r="D13" s="18">
        <f>SUM(D11:D12)</f>
        <v>-4675</v>
      </c>
      <c r="E13" s="16"/>
    </row>
    <row r="14" ht="25.2" customHeight="1" spans="1:5">
      <c r="A14" s="13" t="s">
        <v>306</v>
      </c>
      <c r="B14" s="14" t="s">
        <v>302</v>
      </c>
      <c r="C14" s="15">
        <v>168632</v>
      </c>
      <c r="D14" s="15">
        <v>168632</v>
      </c>
      <c r="E14" s="16"/>
    </row>
    <row r="15" ht="25.2" customHeight="1" spans="1:5">
      <c r="A15" s="17"/>
      <c r="B15" s="14" t="s">
        <v>303</v>
      </c>
      <c r="C15" s="18">
        <v>20907</v>
      </c>
      <c r="D15" s="18">
        <v>20907</v>
      </c>
      <c r="E15" s="16"/>
    </row>
    <row r="16" ht="25.2" customHeight="1" spans="1:5">
      <c r="A16" s="19"/>
      <c r="B16" s="14" t="s">
        <v>304</v>
      </c>
      <c r="C16" s="18">
        <f>SUM(C14:C15)</f>
        <v>189539</v>
      </c>
      <c r="D16" s="18">
        <f>SUM(D14:D15)</f>
        <v>189539</v>
      </c>
      <c r="E16" s="16"/>
    </row>
    <row r="17" ht="25.2" customHeight="1" spans="1:5">
      <c r="A17" s="13" t="s">
        <v>284</v>
      </c>
      <c r="B17" s="14" t="s">
        <v>302</v>
      </c>
      <c r="C17" s="15">
        <v>59250</v>
      </c>
      <c r="D17" s="15">
        <v>59250</v>
      </c>
      <c r="E17" s="16"/>
    </row>
    <row r="18" ht="25.2" customHeight="1" spans="1:5">
      <c r="A18" s="17"/>
      <c r="B18" s="14" t="s">
        <v>303</v>
      </c>
      <c r="C18" s="18">
        <v>3506</v>
      </c>
      <c r="D18" s="18">
        <v>3506</v>
      </c>
      <c r="E18" s="16"/>
    </row>
    <row r="19" ht="25.2" customHeight="1" spans="1:5">
      <c r="A19" s="19"/>
      <c r="B19" s="14" t="s">
        <v>304</v>
      </c>
      <c r="C19" s="18">
        <f>SUM(C17:C18)</f>
        <v>62756</v>
      </c>
      <c r="D19" s="18">
        <f>SUM(D17:D18)</f>
        <v>62756</v>
      </c>
      <c r="E19" s="16"/>
    </row>
    <row r="20" ht="25.2" customHeight="1" spans="1:5">
      <c r="A20" s="13" t="s">
        <v>285</v>
      </c>
      <c r="B20" s="14" t="s">
        <v>302</v>
      </c>
      <c r="C20" s="15">
        <v>6203</v>
      </c>
      <c r="D20" s="15">
        <v>6203</v>
      </c>
      <c r="E20" s="16"/>
    </row>
    <row r="21" ht="25.2" customHeight="1" spans="1:5">
      <c r="A21" s="17"/>
      <c r="B21" s="14" t="s">
        <v>303</v>
      </c>
      <c r="C21" s="18">
        <v>-1125</v>
      </c>
      <c r="D21" s="18">
        <v>-1125</v>
      </c>
      <c r="E21" s="16"/>
    </row>
    <row r="22" ht="25.2" customHeight="1" spans="1:5">
      <c r="A22" s="19"/>
      <c r="B22" s="14" t="s">
        <v>304</v>
      </c>
      <c r="C22" s="18">
        <f>SUM(C20:C21)</f>
        <v>5078</v>
      </c>
      <c r="D22" s="18">
        <f>SUM(D20:D21)</f>
        <v>5078</v>
      </c>
      <c r="E22" s="16"/>
    </row>
    <row r="23" ht="25.2" customHeight="1" spans="1:5">
      <c r="A23" s="13" t="s">
        <v>307</v>
      </c>
      <c r="B23" s="14" t="s">
        <v>302</v>
      </c>
      <c r="C23" s="15">
        <v>12846</v>
      </c>
      <c r="D23" s="15">
        <v>12846</v>
      </c>
      <c r="E23" s="16"/>
    </row>
    <row r="24" ht="25.2" customHeight="1" spans="1:5">
      <c r="A24" s="17"/>
      <c r="B24" s="14" t="s">
        <v>303</v>
      </c>
      <c r="C24" s="18">
        <v>1239</v>
      </c>
      <c r="D24" s="18">
        <v>-101</v>
      </c>
      <c r="E24" s="16">
        <f>D24-C24</f>
        <v>-1340</v>
      </c>
    </row>
    <row r="25" ht="25.2" customHeight="1" spans="1:5">
      <c r="A25" s="19"/>
      <c r="B25" s="14" t="s">
        <v>304</v>
      </c>
      <c r="C25" s="18">
        <f>SUM(C23:C24)</f>
        <v>14085</v>
      </c>
      <c r="D25" s="18">
        <f>SUM(D23:D24)</f>
        <v>12745</v>
      </c>
      <c r="E25" s="16">
        <f>D25-C25</f>
        <v>-1340</v>
      </c>
    </row>
    <row r="26" ht="25.2" customHeight="1" spans="1:5">
      <c r="A26" s="20"/>
      <c r="B26" s="21"/>
      <c r="C26" s="18"/>
      <c r="D26" s="18"/>
      <c r="E26" s="16"/>
    </row>
    <row r="27" ht="25.2" customHeight="1" spans="1:5">
      <c r="A27" s="22" t="s">
        <v>308</v>
      </c>
      <c r="B27" s="22"/>
      <c r="C27" s="23">
        <f>SUM(C6,C12,C9,C15,C18,C24,C21)</f>
        <v>10354</v>
      </c>
      <c r="D27" s="23">
        <f>SUM(D12,D9,D15,D18,D24,D21)</f>
        <v>48263</v>
      </c>
      <c r="E27" s="24">
        <f t="shared" ref="E27:E28" si="1">D27-C27</f>
        <v>37909</v>
      </c>
    </row>
    <row r="28" ht="25.2" customHeight="1" spans="1:5">
      <c r="A28" s="22" t="s">
        <v>309</v>
      </c>
      <c r="B28" s="22"/>
      <c r="C28" s="23">
        <f>SUM(C7,C13,C10,C16,C19,C25,C22)</f>
        <v>401469</v>
      </c>
      <c r="D28" s="23">
        <f>SUM(D13,D10,D16,D19,D25,D22)</f>
        <v>384595</v>
      </c>
      <c r="E28" s="24">
        <f t="shared" si="1"/>
        <v>-16874</v>
      </c>
    </row>
  </sheetData>
  <mergeCells count="11">
    <mergeCell ref="A2:E2"/>
    <mergeCell ref="A4:B4"/>
    <mergeCell ref="A27:B27"/>
    <mergeCell ref="A28:B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5" right="0.78740157480315" top="0.984251968503937" bottom="0.984251968503937" header="0.118110236220472" footer="0.118110236220472"/>
  <pageSetup paperSize="9" scale="98" fitToHeight="0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33"/>
  <sheetViews>
    <sheetView showGridLines="0" showZeros="0" workbookViewId="0">
      <pane ySplit="5" topLeftCell="A10" activePane="bottomLeft" state="frozen"/>
      <selection/>
      <selection pane="bottomLeft" activeCell="E23" sqref="E23"/>
    </sheetView>
  </sheetViews>
  <sheetFormatPr defaultColWidth="10" defaultRowHeight="13.5" outlineLevelCol="4"/>
  <cols>
    <col min="1" max="1" width="10" style="92"/>
    <col min="2" max="2" width="35.6666666666667" style="92" customWidth="1"/>
    <col min="3" max="3" width="15" style="109" customWidth="1"/>
    <col min="4" max="4" width="15.3333333333333" style="109" customWidth="1"/>
    <col min="5" max="5" width="13.2166666666667" style="92" customWidth="1"/>
    <col min="6" max="16384" width="10" style="92"/>
  </cols>
  <sheetData>
    <row r="1" ht="22.2" customHeight="1" spans="1:1">
      <c r="A1" s="49" t="s">
        <v>4</v>
      </c>
    </row>
    <row r="2" s="108" customFormat="1" ht="31.8" customHeight="1" spans="1:5">
      <c r="A2" s="93" t="s">
        <v>5</v>
      </c>
      <c r="B2" s="93"/>
      <c r="C2" s="93"/>
      <c r="D2" s="93"/>
      <c r="E2" s="93"/>
    </row>
    <row r="3" ht="20.25" customHeight="1" spans="5:5">
      <c r="E3" s="160" t="s">
        <v>6</v>
      </c>
    </row>
    <row r="4" s="110" customFormat="1" ht="31.5" customHeight="1" spans="1:5">
      <c r="A4" s="132" t="s">
        <v>7</v>
      </c>
      <c r="B4" s="132"/>
      <c r="C4" s="95" t="s">
        <v>8</v>
      </c>
      <c r="D4" s="95"/>
      <c r="E4" s="95"/>
    </row>
    <row r="5" s="110" customFormat="1" ht="28.8" customHeight="1" spans="1:5">
      <c r="A5" s="132" t="s">
        <v>9</v>
      </c>
      <c r="B5" s="132" t="s">
        <v>10</v>
      </c>
      <c r="C5" s="95" t="s">
        <v>11</v>
      </c>
      <c r="D5" s="96" t="s">
        <v>12</v>
      </c>
      <c r="E5" s="132" t="s">
        <v>13</v>
      </c>
    </row>
    <row r="6" s="110" customFormat="1" ht="22.05" customHeight="1" spans="1:5">
      <c r="A6" s="161">
        <v>101</v>
      </c>
      <c r="B6" s="105" t="s">
        <v>14</v>
      </c>
      <c r="C6" s="162">
        <f t="shared" ref="C6:E6" si="0">SUM(C7:C22)</f>
        <v>111260</v>
      </c>
      <c r="D6" s="162">
        <f t="shared" si="0"/>
        <v>111260</v>
      </c>
      <c r="E6" s="162">
        <f t="shared" si="0"/>
        <v>0</v>
      </c>
    </row>
    <row r="7" ht="22.05" customHeight="1" spans="1:5">
      <c r="A7" s="101">
        <v>10101</v>
      </c>
      <c r="B7" s="102" t="s">
        <v>15</v>
      </c>
      <c r="C7" s="163">
        <v>51290</v>
      </c>
      <c r="D7" s="163">
        <v>51290</v>
      </c>
      <c r="E7" s="164">
        <f>D7-C7</f>
        <v>0</v>
      </c>
    </row>
    <row r="8" ht="22.05" customHeight="1" spans="1:5">
      <c r="A8" s="101">
        <v>10104</v>
      </c>
      <c r="B8" s="102" t="s">
        <v>16</v>
      </c>
      <c r="C8" s="163">
        <v>22000</v>
      </c>
      <c r="D8" s="163">
        <v>22000</v>
      </c>
      <c r="E8" s="164">
        <f t="shared" ref="E8:E31" si="1">D8-C8</f>
        <v>0</v>
      </c>
    </row>
    <row r="9" ht="22.05" customHeight="1" spans="1:5">
      <c r="A9" s="101">
        <v>10105</v>
      </c>
      <c r="B9" s="102" t="s">
        <v>17</v>
      </c>
      <c r="C9" s="163">
        <v>0</v>
      </c>
      <c r="D9" s="163">
        <v>0</v>
      </c>
      <c r="E9" s="164">
        <f t="shared" si="1"/>
        <v>0</v>
      </c>
    </row>
    <row r="10" ht="22.05" customHeight="1" spans="1:5">
      <c r="A10" s="101">
        <v>10106</v>
      </c>
      <c r="B10" s="102" t="s">
        <v>18</v>
      </c>
      <c r="C10" s="163">
        <v>3075</v>
      </c>
      <c r="D10" s="163">
        <v>3075</v>
      </c>
      <c r="E10" s="164">
        <f t="shared" si="1"/>
        <v>0</v>
      </c>
    </row>
    <row r="11" ht="22.05" customHeight="1" spans="1:5">
      <c r="A11" s="101">
        <v>10107</v>
      </c>
      <c r="B11" s="102" t="s">
        <v>19</v>
      </c>
      <c r="C11" s="163">
        <v>2590</v>
      </c>
      <c r="D11" s="163">
        <v>2590</v>
      </c>
      <c r="E11" s="164">
        <f t="shared" si="1"/>
        <v>0</v>
      </c>
    </row>
    <row r="12" ht="22.05" customHeight="1" spans="1:5">
      <c r="A12" s="101">
        <v>10109</v>
      </c>
      <c r="B12" s="102" t="s">
        <v>20</v>
      </c>
      <c r="C12" s="163">
        <v>10380</v>
      </c>
      <c r="D12" s="163">
        <v>10380</v>
      </c>
      <c r="E12" s="164">
        <f t="shared" si="1"/>
        <v>0</v>
      </c>
    </row>
    <row r="13" ht="22.05" customHeight="1" spans="1:5">
      <c r="A13" s="101">
        <v>10110</v>
      </c>
      <c r="B13" s="102" t="s">
        <v>21</v>
      </c>
      <c r="C13" s="163">
        <v>5860</v>
      </c>
      <c r="D13" s="163">
        <v>5860</v>
      </c>
      <c r="E13" s="164">
        <f t="shared" si="1"/>
        <v>0</v>
      </c>
    </row>
    <row r="14" ht="22.05" customHeight="1" spans="1:5">
      <c r="A14" s="101">
        <v>10111</v>
      </c>
      <c r="B14" s="102" t="s">
        <v>22</v>
      </c>
      <c r="C14" s="163">
        <v>3220</v>
      </c>
      <c r="D14" s="163">
        <v>3220</v>
      </c>
      <c r="E14" s="164">
        <f t="shared" si="1"/>
        <v>0</v>
      </c>
    </row>
    <row r="15" ht="22.05" customHeight="1" spans="1:5">
      <c r="A15" s="101">
        <v>10112</v>
      </c>
      <c r="B15" s="102" t="s">
        <v>23</v>
      </c>
      <c r="C15" s="163">
        <v>4900</v>
      </c>
      <c r="D15" s="163">
        <v>4900</v>
      </c>
      <c r="E15" s="164">
        <f t="shared" si="1"/>
        <v>0</v>
      </c>
    </row>
    <row r="16" ht="22.05" customHeight="1" spans="1:5">
      <c r="A16" s="101">
        <v>10113</v>
      </c>
      <c r="B16" s="102" t="s">
        <v>24</v>
      </c>
      <c r="C16" s="163">
        <v>1790</v>
      </c>
      <c r="D16" s="163">
        <v>1790</v>
      </c>
      <c r="E16" s="164">
        <f t="shared" si="1"/>
        <v>0</v>
      </c>
    </row>
    <row r="17" ht="22.05" customHeight="1" spans="1:5">
      <c r="A17" s="101">
        <v>10114</v>
      </c>
      <c r="B17" s="102" t="s">
        <v>25</v>
      </c>
      <c r="C17" s="163">
        <v>4160</v>
      </c>
      <c r="D17" s="163">
        <v>4160</v>
      </c>
      <c r="E17" s="164">
        <f t="shared" si="1"/>
        <v>0</v>
      </c>
    </row>
    <row r="18" ht="22.05" customHeight="1" spans="1:5">
      <c r="A18" s="101">
        <v>10118</v>
      </c>
      <c r="B18" s="102" t="s">
        <v>26</v>
      </c>
      <c r="C18" s="163">
        <v>95</v>
      </c>
      <c r="D18" s="163">
        <v>95</v>
      </c>
      <c r="E18" s="164">
        <f t="shared" si="1"/>
        <v>0</v>
      </c>
    </row>
    <row r="19" ht="22.05" customHeight="1" spans="1:5">
      <c r="A19" s="101">
        <v>10119</v>
      </c>
      <c r="B19" s="102" t="s">
        <v>27</v>
      </c>
      <c r="C19" s="163">
        <v>60</v>
      </c>
      <c r="D19" s="163">
        <v>60</v>
      </c>
      <c r="E19" s="164">
        <f t="shared" si="1"/>
        <v>0</v>
      </c>
    </row>
    <row r="20" ht="22.05" customHeight="1" spans="1:5">
      <c r="A20" s="101">
        <v>10120</v>
      </c>
      <c r="B20" s="102" t="s">
        <v>28</v>
      </c>
      <c r="C20" s="163">
        <v>0</v>
      </c>
      <c r="D20" s="163">
        <v>0</v>
      </c>
      <c r="E20" s="164">
        <f t="shared" si="1"/>
        <v>0</v>
      </c>
    </row>
    <row r="21" ht="22.05" customHeight="1" spans="1:5">
      <c r="A21" s="101">
        <v>10121</v>
      </c>
      <c r="B21" s="102" t="s">
        <v>29</v>
      </c>
      <c r="C21" s="163">
        <v>1840</v>
      </c>
      <c r="D21" s="163">
        <v>1840</v>
      </c>
      <c r="E21" s="164">
        <f t="shared" si="1"/>
        <v>0</v>
      </c>
    </row>
    <row r="22" ht="22.05" customHeight="1" spans="1:5">
      <c r="A22" s="101">
        <v>10199</v>
      </c>
      <c r="B22" s="102" t="s">
        <v>30</v>
      </c>
      <c r="C22" s="163">
        <v>0</v>
      </c>
      <c r="D22" s="163">
        <v>0</v>
      </c>
      <c r="E22" s="164">
        <f t="shared" si="1"/>
        <v>0</v>
      </c>
    </row>
    <row r="23" s="110" customFormat="1" ht="22.05" customHeight="1" spans="1:5">
      <c r="A23" s="161">
        <v>103</v>
      </c>
      <c r="B23" s="105" t="s">
        <v>31</v>
      </c>
      <c r="C23" s="162">
        <f t="shared" ref="C23:E23" si="2">SUM(C24:C31)</f>
        <v>75820</v>
      </c>
      <c r="D23" s="162">
        <f t="shared" si="2"/>
        <v>167113</v>
      </c>
      <c r="E23" s="162">
        <f>SUM(E24:E31)</f>
        <v>91293</v>
      </c>
    </row>
    <row r="24" ht="22.05" customHeight="1" spans="1:5">
      <c r="A24" s="101">
        <v>10302</v>
      </c>
      <c r="B24" s="102" t="s">
        <v>32</v>
      </c>
      <c r="C24" s="163">
        <v>11400</v>
      </c>
      <c r="D24" s="163">
        <v>8500</v>
      </c>
      <c r="E24" s="164">
        <f t="shared" si="1"/>
        <v>-2900</v>
      </c>
    </row>
    <row r="25" ht="22.05" customHeight="1" spans="1:5">
      <c r="A25" s="101">
        <v>10304</v>
      </c>
      <c r="B25" s="102" t="s">
        <v>33</v>
      </c>
      <c r="C25" s="163">
        <v>23000</v>
      </c>
      <c r="D25" s="163">
        <v>9800</v>
      </c>
      <c r="E25" s="164">
        <f t="shared" si="1"/>
        <v>-13200</v>
      </c>
    </row>
    <row r="26" ht="22.05" customHeight="1" spans="1:5">
      <c r="A26" s="101">
        <v>10305</v>
      </c>
      <c r="B26" s="102" t="s">
        <v>34</v>
      </c>
      <c r="C26" s="163">
        <v>23600</v>
      </c>
      <c r="D26" s="163">
        <v>32500</v>
      </c>
      <c r="E26" s="164">
        <f t="shared" si="1"/>
        <v>8900</v>
      </c>
    </row>
    <row r="27" ht="22.05" customHeight="1" spans="1:5">
      <c r="A27" s="101">
        <v>10306</v>
      </c>
      <c r="B27" s="102" t="s">
        <v>35</v>
      </c>
      <c r="C27" s="163">
        <v>0</v>
      </c>
      <c r="D27" s="163">
        <v>64000</v>
      </c>
      <c r="E27" s="164">
        <f t="shared" si="1"/>
        <v>64000</v>
      </c>
    </row>
    <row r="28" ht="22.05" customHeight="1" spans="1:5">
      <c r="A28" s="101">
        <v>10307</v>
      </c>
      <c r="B28" s="102" t="s">
        <v>36</v>
      </c>
      <c r="C28" s="163">
        <v>12300</v>
      </c>
      <c r="D28" s="163">
        <v>42000</v>
      </c>
      <c r="E28" s="164">
        <f t="shared" si="1"/>
        <v>29700</v>
      </c>
    </row>
    <row r="29" ht="22.05" customHeight="1" spans="1:5">
      <c r="A29" s="101">
        <v>10308</v>
      </c>
      <c r="B29" s="102" t="s">
        <v>37</v>
      </c>
      <c r="C29" s="163">
        <v>20</v>
      </c>
      <c r="D29" s="163">
        <v>13</v>
      </c>
      <c r="E29" s="164">
        <f t="shared" si="1"/>
        <v>-7</v>
      </c>
    </row>
    <row r="30" ht="22.05" customHeight="1" spans="1:5">
      <c r="A30" s="101">
        <v>10309</v>
      </c>
      <c r="B30" s="102" t="s">
        <v>38</v>
      </c>
      <c r="C30" s="163">
        <v>3400</v>
      </c>
      <c r="D30" s="163">
        <v>5000</v>
      </c>
      <c r="E30" s="164">
        <f t="shared" si="1"/>
        <v>1600</v>
      </c>
    </row>
    <row r="31" ht="22.05" customHeight="1" spans="1:5">
      <c r="A31" s="101">
        <v>10399</v>
      </c>
      <c r="B31" s="102" t="s">
        <v>39</v>
      </c>
      <c r="C31" s="163">
        <v>2100</v>
      </c>
      <c r="D31" s="163">
        <v>5300</v>
      </c>
      <c r="E31" s="164">
        <f t="shared" si="1"/>
        <v>3200</v>
      </c>
    </row>
    <row r="32" ht="22.05" customHeight="1" spans="1:5">
      <c r="A32" s="101"/>
      <c r="B32" s="102" t="s">
        <v>2</v>
      </c>
      <c r="C32" s="163"/>
      <c r="D32" s="163"/>
      <c r="E32" s="164"/>
    </row>
    <row r="33" s="110" customFormat="1" ht="22.05" customHeight="1" spans="1:5">
      <c r="A33" s="103" t="s">
        <v>40</v>
      </c>
      <c r="B33" s="103"/>
      <c r="C33" s="162">
        <f>SUM(C6,C23)</f>
        <v>187080</v>
      </c>
      <c r="D33" s="162">
        <f t="shared" ref="D33:E33" si="3">SUM(D6,D23)</f>
        <v>278373</v>
      </c>
      <c r="E33" s="162">
        <f t="shared" si="3"/>
        <v>91293</v>
      </c>
    </row>
  </sheetData>
  <mergeCells count="4">
    <mergeCell ref="A2:E2"/>
    <mergeCell ref="A4:B4"/>
    <mergeCell ref="C4:E4"/>
    <mergeCell ref="A33:B33"/>
  </mergeCells>
  <printOptions horizontalCentered="1"/>
  <pageMargins left="0.7" right="0.7" top="0.75" bottom="0.75" header="0.3" footer="0.3"/>
  <pageSetup paperSize="9" fitToWidth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32"/>
  <sheetViews>
    <sheetView topLeftCell="A15" workbookViewId="0">
      <selection activeCell="D33" sqref="D33"/>
    </sheetView>
  </sheetViews>
  <sheetFormatPr defaultColWidth="9" defaultRowHeight="13.5" outlineLevelCol="4"/>
  <cols>
    <col min="1" max="1" width="9.5" style="146" customWidth="1"/>
    <col min="2" max="2" width="31" customWidth="1"/>
    <col min="3" max="5" width="14.6666666666667" customWidth="1"/>
  </cols>
  <sheetData>
    <row r="1" ht="14.25" spans="1:5">
      <c r="A1" s="147" t="s">
        <v>41</v>
      </c>
      <c r="B1" s="92"/>
      <c r="C1" s="92"/>
      <c r="D1" s="92"/>
      <c r="E1" s="94"/>
    </row>
    <row r="2" ht="24" spans="1:5">
      <c r="A2" s="93" t="s">
        <v>42</v>
      </c>
      <c r="B2" s="93"/>
      <c r="C2" s="93"/>
      <c r="D2" s="93"/>
      <c r="E2" s="93"/>
    </row>
    <row r="3" spans="1:5">
      <c r="A3" s="148"/>
      <c r="B3" s="92"/>
      <c r="C3" s="92"/>
      <c r="D3" s="92"/>
      <c r="E3" s="94" t="s">
        <v>6</v>
      </c>
    </row>
    <row r="4" spans="1:5">
      <c r="A4" s="149" t="s">
        <v>7</v>
      </c>
      <c r="B4" s="150"/>
      <c r="C4" s="95" t="s">
        <v>43</v>
      </c>
      <c r="D4" s="95"/>
      <c r="E4" s="95"/>
    </row>
    <row r="5" spans="1:5">
      <c r="A5" s="132" t="s">
        <v>9</v>
      </c>
      <c r="B5" s="150" t="s">
        <v>10</v>
      </c>
      <c r="C5" s="95" t="s">
        <v>44</v>
      </c>
      <c r="D5" s="96" t="s">
        <v>12</v>
      </c>
      <c r="E5" s="96" t="s">
        <v>13</v>
      </c>
    </row>
    <row r="6" ht="27" customHeight="1" spans="1:5">
      <c r="A6" s="151">
        <v>201</v>
      </c>
      <c r="B6" s="102" t="s">
        <v>45</v>
      </c>
      <c r="C6" s="152">
        <v>87621</v>
      </c>
      <c r="D6" s="152">
        <v>86085.86442</v>
      </c>
      <c r="E6" s="153">
        <v>-1535.13558</v>
      </c>
    </row>
    <row r="7" ht="27" customHeight="1" spans="1:5">
      <c r="A7" s="151">
        <v>202</v>
      </c>
      <c r="B7" s="154" t="s">
        <v>46</v>
      </c>
      <c r="C7" s="152">
        <v>0</v>
      </c>
      <c r="D7" s="152">
        <v>0</v>
      </c>
      <c r="E7" s="153">
        <v>0</v>
      </c>
    </row>
    <row r="8" ht="27" customHeight="1" spans="1:5">
      <c r="A8" s="155">
        <v>203</v>
      </c>
      <c r="B8" s="156" t="s">
        <v>47</v>
      </c>
      <c r="C8" s="157">
        <v>2635</v>
      </c>
      <c r="D8" s="157">
        <v>777.76185</v>
      </c>
      <c r="E8" s="157">
        <v>-1857.23815</v>
      </c>
    </row>
    <row r="9" ht="27" customHeight="1" spans="1:5">
      <c r="A9" s="155">
        <v>204</v>
      </c>
      <c r="B9" s="156" t="s">
        <v>48</v>
      </c>
      <c r="C9" s="157">
        <v>46990</v>
      </c>
      <c r="D9" s="157">
        <v>44886.417703</v>
      </c>
      <c r="E9" s="157">
        <v>-2103.582297</v>
      </c>
    </row>
    <row r="10" ht="27" customHeight="1" spans="1:5">
      <c r="A10" s="155">
        <v>205</v>
      </c>
      <c r="B10" s="156" t="s">
        <v>49</v>
      </c>
      <c r="C10" s="157">
        <v>46642</v>
      </c>
      <c r="D10" s="157">
        <v>51397.569881</v>
      </c>
      <c r="E10" s="157">
        <v>4755.569881</v>
      </c>
    </row>
    <row r="11" ht="27" customHeight="1" spans="1:5">
      <c r="A11" s="155">
        <v>206</v>
      </c>
      <c r="B11" s="156" t="s">
        <v>50</v>
      </c>
      <c r="C11" s="157">
        <v>16648</v>
      </c>
      <c r="D11" s="157">
        <v>7865.795284</v>
      </c>
      <c r="E11" s="157">
        <v>-8782.204716</v>
      </c>
    </row>
    <row r="12" ht="27" customHeight="1" spans="1:5">
      <c r="A12" s="155">
        <v>207</v>
      </c>
      <c r="B12" s="156" t="s">
        <v>51</v>
      </c>
      <c r="C12" s="157">
        <v>17611</v>
      </c>
      <c r="D12" s="157">
        <v>17667.481483</v>
      </c>
      <c r="E12" s="157">
        <v>56.4814829999996</v>
      </c>
    </row>
    <row r="13" ht="27" customHeight="1" spans="1:5">
      <c r="A13" s="155">
        <v>208</v>
      </c>
      <c r="B13" s="156" t="s">
        <v>52</v>
      </c>
      <c r="C13" s="157">
        <v>79440</v>
      </c>
      <c r="D13" s="157">
        <v>73677.692499</v>
      </c>
      <c r="E13" s="157">
        <v>-5762.30750100002</v>
      </c>
    </row>
    <row r="14" ht="27" customHeight="1" spans="1:5">
      <c r="A14" s="155">
        <v>210</v>
      </c>
      <c r="B14" s="156" t="s">
        <v>53</v>
      </c>
      <c r="C14" s="157">
        <v>41989</v>
      </c>
      <c r="D14" s="157">
        <v>90925.645638</v>
      </c>
      <c r="E14" s="157">
        <v>48936.645638</v>
      </c>
    </row>
    <row r="15" ht="27" customHeight="1" spans="1:5">
      <c r="A15" s="155">
        <v>211</v>
      </c>
      <c r="B15" s="156" t="s">
        <v>54</v>
      </c>
      <c r="C15" s="157">
        <v>9988</v>
      </c>
      <c r="D15" s="157">
        <v>11139.793239</v>
      </c>
      <c r="E15" s="157">
        <v>1151.793239</v>
      </c>
    </row>
    <row r="16" ht="27" customHeight="1" spans="1:5">
      <c r="A16" s="155">
        <v>212</v>
      </c>
      <c r="B16" s="156" t="s">
        <v>55</v>
      </c>
      <c r="C16" s="157">
        <v>28076</v>
      </c>
      <c r="D16" s="157">
        <v>30041.235308</v>
      </c>
      <c r="E16" s="157">
        <v>1965.235308</v>
      </c>
    </row>
    <row r="17" ht="27" customHeight="1" spans="1:5">
      <c r="A17" s="155">
        <v>213</v>
      </c>
      <c r="B17" s="156" t="s">
        <v>56</v>
      </c>
      <c r="C17" s="157">
        <v>28983</v>
      </c>
      <c r="D17" s="157">
        <v>30263.278048</v>
      </c>
      <c r="E17" s="157">
        <v>1280.278048</v>
      </c>
    </row>
    <row r="18" ht="27" customHeight="1" spans="1:5">
      <c r="A18" s="155">
        <v>214</v>
      </c>
      <c r="B18" s="156" t="s">
        <v>57</v>
      </c>
      <c r="C18" s="157">
        <v>36244</v>
      </c>
      <c r="D18" s="157">
        <v>64902.564599</v>
      </c>
      <c r="E18" s="157">
        <v>28658.564599</v>
      </c>
    </row>
    <row r="19" ht="27" customHeight="1" spans="1:5">
      <c r="A19" s="155">
        <v>215</v>
      </c>
      <c r="B19" s="156" t="s">
        <v>58</v>
      </c>
      <c r="C19" s="157">
        <v>6518</v>
      </c>
      <c r="D19" s="157">
        <v>7982.102591</v>
      </c>
      <c r="E19" s="157">
        <v>1464.102591</v>
      </c>
    </row>
    <row r="20" ht="27" customHeight="1" spans="1:5">
      <c r="A20" s="155">
        <v>216</v>
      </c>
      <c r="B20" s="156" t="s">
        <v>59</v>
      </c>
      <c r="C20" s="157">
        <v>2179</v>
      </c>
      <c r="D20" s="157">
        <v>3456.784182</v>
      </c>
      <c r="E20" s="157">
        <v>1277.784182</v>
      </c>
    </row>
    <row r="21" ht="27" customHeight="1" spans="1:5">
      <c r="A21" s="155">
        <v>217</v>
      </c>
      <c r="B21" s="156" t="s">
        <v>60</v>
      </c>
      <c r="C21" s="157">
        <v>2577</v>
      </c>
      <c r="D21" s="157">
        <v>2223.14094</v>
      </c>
      <c r="E21" s="157">
        <v>-353.85906</v>
      </c>
    </row>
    <row r="22" ht="27" customHeight="1" spans="1:5">
      <c r="A22" s="155">
        <v>219</v>
      </c>
      <c r="B22" s="156" t="s">
        <v>61</v>
      </c>
      <c r="C22" s="157">
        <v>50</v>
      </c>
      <c r="D22" s="157">
        <v>30</v>
      </c>
      <c r="E22" s="157">
        <v>-20</v>
      </c>
    </row>
    <row r="23" ht="27" customHeight="1" spans="1:5">
      <c r="A23" s="155">
        <v>220</v>
      </c>
      <c r="B23" s="156" t="s">
        <v>62</v>
      </c>
      <c r="C23" s="157">
        <v>13595</v>
      </c>
      <c r="D23" s="157">
        <v>9828.499392</v>
      </c>
      <c r="E23" s="157">
        <v>-3766.500608</v>
      </c>
    </row>
    <row r="24" ht="27" customHeight="1" spans="1:5">
      <c r="A24" s="155">
        <v>221</v>
      </c>
      <c r="B24" s="156" t="s">
        <v>63</v>
      </c>
      <c r="C24" s="157">
        <v>7218</v>
      </c>
      <c r="D24" s="157">
        <v>8432.40008</v>
      </c>
      <c r="E24" s="157">
        <v>1214.40008</v>
      </c>
    </row>
    <row r="25" ht="27" customHeight="1" spans="1:5">
      <c r="A25" s="155">
        <v>222</v>
      </c>
      <c r="B25" s="156" t="s">
        <v>64</v>
      </c>
      <c r="C25" s="157">
        <v>4506</v>
      </c>
      <c r="D25" s="157">
        <v>3635.187383</v>
      </c>
      <c r="E25" s="157">
        <v>-870.812617</v>
      </c>
    </row>
    <row r="26" ht="27" customHeight="1" spans="1:5">
      <c r="A26" s="155">
        <v>224</v>
      </c>
      <c r="B26" s="156" t="s">
        <v>65</v>
      </c>
      <c r="C26" s="157">
        <v>4205</v>
      </c>
      <c r="D26" s="157">
        <v>8339.227897</v>
      </c>
      <c r="E26" s="157">
        <v>4134.227897</v>
      </c>
    </row>
    <row r="27" ht="27" customHeight="1" spans="1:5">
      <c r="A27" s="155">
        <v>227</v>
      </c>
      <c r="B27" s="156" t="s">
        <v>66</v>
      </c>
      <c r="C27" s="157">
        <v>7000</v>
      </c>
      <c r="D27" s="157">
        <v>0</v>
      </c>
      <c r="E27" s="157">
        <v>-7000</v>
      </c>
    </row>
    <row r="28" ht="27" customHeight="1" spans="1:5">
      <c r="A28" s="155">
        <v>229</v>
      </c>
      <c r="B28" s="156" t="s">
        <v>67</v>
      </c>
      <c r="C28" s="157">
        <v>5060</v>
      </c>
      <c r="D28" s="157">
        <v>726</v>
      </c>
      <c r="E28" s="157">
        <v>-4334</v>
      </c>
    </row>
    <row r="29" ht="27" customHeight="1" spans="1:5">
      <c r="A29" s="155">
        <v>232</v>
      </c>
      <c r="B29" s="156" t="s">
        <v>68</v>
      </c>
      <c r="C29" s="157">
        <v>30170</v>
      </c>
      <c r="D29" s="157">
        <v>30106</v>
      </c>
      <c r="E29" s="157">
        <v>-64</v>
      </c>
    </row>
    <row r="30" ht="27" customHeight="1" spans="1:5">
      <c r="A30" s="155">
        <v>233</v>
      </c>
      <c r="B30" s="156" t="s">
        <v>69</v>
      </c>
      <c r="C30" s="157">
        <v>300</v>
      </c>
      <c r="D30" s="157">
        <v>300</v>
      </c>
      <c r="E30" s="157">
        <v>0</v>
      </c>
    </row>
    <row r="31" ht="27" customHeight="1" spans="1:5">
      <c r="A31" s="155"/>
      <c r="B31" s="156"/>
      <c r="C31" s="157"/>
      <c r="D31" s="157"/>
      <c r="E31" s="157"/>
    </row>
    <row r="32" ht="27" customHeight="1" spans="1:5">
      <c r="A32" s="155"/>
      <c r="B32" s="158" t="s">
        <v>70</v>
      </c>
      <c r="C32" s="104">
        <v>526245</v>
      </c>
      <c r="D32" s="104">
        <v>584690.442417</v>
      </c>
      <c r="E32" s="159">
        <v>58445.4424170001</v>
      </c>
    </row>
  </sheetData>
  <autoFilter ref="A5:E32">
    <extLst/>
  </autoFilter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27"/>
  <sheetViews>
    <sheetView workbookViewId="0">
      <selection activeCell="G28" sqref="G28"/>
    </sheetView>
  </sheetViews>
  <sheetFormatPr defaultColWidth="9" defaultRowHeight="13.5" outlineLevelCol="7"/>
  <cols>
    <col min="1" max="1" width="30.125" customWidth="1"/>
    <col min="2" max="2" width="13.5" customWidth="1"/>
    <col min="3" max="3" width="14.125" customWidth="1"/>
    <col min="4" max="4" width="11.875" customWidth="1"/>
    <col min="5" max="5" width="26.375" customWidth="1"/>
    <col min="6" max="8" width="11.625" customWidth="1"/>
  </cols>
  <sheetData>
    <row r="1" ht="14.25" spans="1:8">
      <c r="A1" s="126" t="s">
        <v>71</v>
      </c>
      <c r="B1" s="126"/>
      <c r="C1" s="126"/>
      <c r="D1" s="126"/>
      <c r="E1" s="127"/>
      <c r="F1" s="127"/>
      <c r="G1" s="127"/>
      <c r="H1" s="127"/>
    </row>
    <row r="2" ht="24" spans="1:8">
      <c r="A2" s="128" t="s">
        <v>72</v>
      </c>
      <c r="B2" s="128"/>
      <c r="C2" s="128"/>
      <c r="D2" s="128"/>
      <c r="E2" s="128"/>
      <c r="F2" s="128"/>
      <c r="G2" s="128"/>
      <c r="H2" s="128"/>
    </row>
    <row r="3" spans="1:8">
      <c r="A3" s="127"/>
      <c r="B3" s="127"/>
      <c r="C3" s="127"/>
      <c r="D3" s="127"/>
      <c r="E3" s="127"/>
      <c r="F3" s="127"/>
      <c r="G3" s="127"/>
      <c r="H3" s="129" t="s">
        <v>6</v>
      </c>
    </row>
    <row r="4" ht="16" customHeight="1" spans="1:8">
      <c r="A4" s="130" t="s">
        <v>73</v>
      </c>
      <c r="B4" s="130"/>
      <c r="C4" s="130"/>
      <c r="D4" s="130"/>
      <c r="E4" s="130" t="s">
        <v>74</v>
      </c>
      <c r="F4" s="130"/>
      <c r="G4" s="130"/>
      <c r="H4" s="130"/>
    </row>
    <row r="5" ht="16" customHeight="1" spans="1:8">
      <c r="A5" s="131"/>
      <c r="B5" s="95" t="s">
        <v>11</v>
      </c>
      <c r="C5" s="96" t="s">
        <v>12</v>
      </c>
      <c r="D5" s="132" t="s">
        <v>13</v>
      </c>
      <c r="E5" s="131"/>
      <c r="F5" s="95" t="s">
        <v>11</v>
      </c>
      <c r="G5" s="96" t="s">
        <v>12</v>
      </c>
      <c r="H5" s="132" t="s">
        <v>13</v>
      </c>
    </row>
    <row r="6" ht="16" customHeight="1" spans="1:8">
      <c r="A6" s="133" t="s">
        <v>75</v>
      </c>
      <c r="B6" s="134">
        <v>187080</v>
      </c>
      <c r="C6" s="134">
        <v>278373</v>
      </c>
      <c r="D6" s="134">
        <v>91293</v>
      </c>
      <c r="E6" s="133" t="s">
        <v>76</v>
      </c>
      <c r="F6" s="134">
        <v>526245</v>
      </c>
      <c r="G6" s="134">
        <v>584690</v>
      </c>
      <c r="H6" s="134">
        <v>58445</v>
      </c>
    </row>
    <row r="7" ht="16" customHeight="1" spans="1:8">
      <c r="A7" s="107" t="s">
        <v>77</v>
      </c>
      <c r="B7" s="134">
        <v>936055</v>
      </c>
      <c r="C7" s="134">
        <v>901261</v>
      </c>
      <c r="D7" s="134">
        <v>-34794</v>
      </c>
      <c r="E7" s="107" t="s">
        <v>78</v>
      </c>
      <c r="F7" s="134">
        <v>493883</v>
      </c>
      <c r="G7" s="134">
        <v>491937</v>
      </c>
      <c r="H7" s="134">
        <v>-1946</v>
      </c>
    </row>
    <row r="8" ht="16" customHeight="1" spans="1:8">
      <c r="A8" s="135" t="s">
        <v>79</v>
      </c>
      <c r="B8" s="115">
        <v>485795</v>
      </c>
      <c r="C8" s="115">
        <v>535714</v>
      </c>
      <c r="D8" s="115">
        <v>49919</v>
      </c>
      <c r="E8" s="136" t="s">
        <v>80</v>
      </c>
      <c r="F8" s="137">
        <v>453786</v>
      </c>
      <c r="G8" s="115">
        <v>430760</v>
      </c>
      <c r="H8" s="115">
        <v>-23026</v>
      </c>
    </row>
    <row r="9" ht="16" customHeight="1" spans="1:8">
      <c r="A9" s="135" t="s">
        <v>81</v>
      </c>
      <c r="B9" s="115">
        <v>39575</v>
      </c>
      <c r="C9" s="115">
        <v>39575</v>
      </c>
      <c r="D9" s="115"/>
      <c r="E9" s="135"/>
      <c r="F9" s="115"/>
      <c r="G9" s="115"/>
      <c r="H9" s="115"/>
    </row>
    <row r="10" ht="16" customHeight="1" spans="1:8">
      <c r="A10" s="106" t="s">
        <v>82</v>
      </c>
      <c r="B10" s="115">
        <v>403360</v>
      </c>
      <c r="C10" s="115">
        <v>437067</v>
      </c>
      <c r="D10" s="115">
        <v>33707</v>
      </c>
      <c r="E10" s="135" t="s">
        <v>2</v>
      </c>
      <c r="F10" s="115"/>
      <c r="G10" s="115"/>
      <c r="H10" s="115"/>
    </row>
    <row r="11" ht="16" customHeight="1" spans="1:8">
      <c r="A11" s="138" t="s">
        <v>83</v>
      </c>
      <c r="B11" s="115">
        <v>42860</v>
      </c>
      <c r="C11" s="115">
        <v>59072</v>
      </c>
      <c r="D11" s="115">
        <v>16212</v>
      </c>
      <c r="E11" s="138"/>
      <c r="F11" s="115"/>
      <c r="G11" s="115"/>
      <c r="H11" s="115"/>
    </row>
    <row r="12" ht="16" customHeight="1" spans="1:8">
      <c r="A12" s="139"/>
      <c r="B12" s="115"/>
      <c r="C12" s="115"/>
      <c r="D12" s="115"/>
      <c r="E12" s="136"/>
      <c r="F12" s="140"/>
      <c r="G12" s="115"/>
      <c r="H12" s="115"/>
    </row>
    <row r="13" ht="16" customHeight="1" spans="1:8">
      <c r="A13" s="139" t="s">
        <v>84</v>
      </c>
      <c r="B13" s="115">
        <f t="shared" ref="B13:H13" si="0">SUM(B14:B15)</f>
        <v>95000</v>
      </c>
      <c r="C13" s="115">
        <f t="shared" si="0"/>
        <v>95000</v>
      </c>
      <c r="D13" s="115"/>
      <c r="E13" s="135" t="s">
        <v>85</v>
      </c>
      <c r="F13" s="115">
        <f t="shared" si="0"/>
        <v>38896</v>
      </c>
      <c r="G13" s="115">
        <f t="shared" si="0"/>
        <v>38896</v>
      </c>
      <c r="H13" s="115"/>
    </row>
    <row r="14" ht="16" customHeight="1" spans="1:8">
      <c r="A14" s="139" t="s">
        <v>86</v>
      </c>
      <c r="B14" s="115">
        <v>66000</v>
      </c>
      <c r="C14" s="115">
        <v>66000</v>
      </c>
      <c r="D14" s="115"/>
      <c r="E14" s="135" t="s">
        <v>87</v>
      </c>
      <c r="F14" s="115">
        <v>38450</v>
      </c>
      <c r="G14" s="115">
        <v>38450</v>
      </c>
      <c r="H14" s="115"/>
    </row>
    <row r="15" ht="16" customHeight="1" spans="1:8">
      <c r="A15" s="139" t="s">
        <v>88</v>
      </c>
      <c r="B15" s="115">
        <v>29000</v>
      </c>
      <c r="C15" s="115">
        <v>29000</v>
      </c>
      <c r="D15" s="115"/>
      <c r="E15" s="135" t="s">
        <v>89</v>
      </c>
      <c r="F15" s="115">
        <v>446</v>
      </c>
      <c r="G15" s="115">
        <v>446</v>
      </c>
      <c r="H15" s="115"/>
    </row>
    <row r="16" ht="16" customHeight="1" spans="1:8">
      <c r="A16" s="106" t="s">
        <v>90</v>
      </c>
      <c r="B16" s="115">
        <v>46096</v>
      </c>
      <c r="C16" s="115">
        <v>70191</v>
      </c>
      <c r="D16" s="115">
        <f t="shared" ref="D14:D16" si="1">C16-B16</f>
        <v>24095</v>
      </c>
      <c r="E16" s="135" t="s">
        <v>91</v>
      </c>
      <c r="F16" s="115"/>
      <c r="G16" s="115"/>
      <c r="H16" s="115"/>
    </row>
    <row r="17" ht="16" customHeight="1" spans="1:8">
      <c r="A17" s="106" t="s">
        <v>92</v>
      </c>
      <c r="B17" s="115">
        <f>SUM(B18,B20:B21)</f>
        <v>206000</v>
      </c>
      <c r="C17" s="115">
        <f>SUM(C18,C20:C21)</f>
        <v>18000</v>
      </c>
      <c r="D17" s="115">
        <f>SUM(D18,D20:D21)</f>
        <v>-188000</v>
      </c>
      <c r="E17" s="141" t="s">
        <v>93</v>
      </c>
      <c r="F17" s="115"/>
      <c r="G17" s="115">
        <v>18000</v>
      </c>
      <c r="H17" s="115">
        <f>G17-F17</f>
        <v>18000</v>
      </c>
    </row>
    <row r="18" ht="16" customHeight="1" spans="1:8">
      <c r="A18" s="106" t="s">
        <v>94</v>
      </c>
      <c r="B18" s="115">
        <v>206000</v>
      </c>
      <c r="C18" s="115"/>
      <c r="D18" s="115">
        <f>C18-B18</f>
        <v>-206000</v>
      </c>
      <c r="E18" s="141" t="s">
        <v>95</v>
      </c>
      <c r="F18" s="142"/>
      <c r="G18" s="115"/>
      <c r="H18" s="115"/>
    </row>
    <row r="19" ht="16" customHeight="1" spans="1:8">
      <c r="A19" s="139" t="s">
        <v>96</v>
      </c>
      <c r="B19" s="115"/>
      <c r="C19" s="115"/>
      <c r="D19" s="115"/>
      <c r="E19" s="106" t="s">
        <v>97</v>
      </c>
      <c r="F19" s="115">
        <v>1201</v>
      </c>
      <c r="G19" s="115">
        <v>1201</v>
      </c>
      <c r="H19" s="115"/>
    </row>
    <row r="20" ht="16" customHeight="1" spans="1:8">
      <c r="A20" s="106" t="s">
        <v>98</v>
      </c>
      <c r="B20" s="115"/>
      <c r="C20" s="115"/>
      <c r="D20" s="115"/>
      <c r="E20" s="106" t="s">
        <v>99</v>
      </c>
      <c r="F20" s="115"/>
      <c r="G20" s="115"/>
      <c r="H20" s="115"/>
    </row>
    <row r="21" ht="16" customHeight="1" spans="1:8">
      <c r="A21" s="106" t="s">
        <v>100</v>
      </c>
      <c r="B21" s="115"/>
      <c r="C21" s="115">
        <v>18000</v>
      </c>
      <c r="D21" s="115">
        <f>C21-B21</f>
        <v>18000</v>
      </c>
      <c r="E21" s="135" t="s">
        <v>101</v>
      </c>
      <c r="F21" s="115"/>
      <c r="G21" s="115">
        <v>3080</v>
      </c>
      <c r="H21" s="115">
        <f>G21-F21</f>
        <v>3080</v>
      </c>
    </row>
    <row r="22" ht="16" customHeight="1" spans="1:8">
      <c r="A22" s="106" t="s">
        <v>102</v>
      </c>
      <c r="B22" s="115"/>
      <c r="C22" s="115"/>
      <c r="D22" s="115"/>
      <c r="E22" s="135"/>
      <c r="F22" s="115"/>
      <c r="G22" s="115"/>
      <c r="H22" s="115"/>
    </row>
    <row r="23" ht="16" customHeight="1" spans="1:8">
      <c r="A23" s="106" t="s">
        <v>103</v>
      </c>
      <c r="B23" s="115">
        <v>103164</v>
      </c>
      <c r="C23" s="115">
        <v>129105</v>
      </c>
      <c r="D23" s="115">
        <f>C23-B23</f>
        <v>25941</v>
      </c>
      <c r="E23" s="135"/>
      <c r="F23" s="115"/>
      <c r="G23" s="115"/>
      <c r="H23" s="115"/>
    </row>
    <row r="24" ht="16" customHeight="1" spans="1:8">
      <c r="A24" s="106" t="s">
        <v>104</v>
      </c>
      <c r="B24" s="115"/>
      <c r="C24" s="115"/>
      <c r="D24" s="115"/>
      <c r="E24" s="143" t="s">
        <v>105</v>
      </c>
      <c r="F24" s="134">
        <f t="shared" ref="F24:H24" si="2">SUM(F25)</f>
        <v>103007</v>
      </c>
      <c r="G24" s="134">
        <f t="shared" si="2"/>
        <v>103007</v>
      </c>
      <c r="H24" s="134"/>
    </row>
    <row r="25" ht="16" customHeight="1" spans="1:8">
      <c r="A25" s="106" t="s">
        <v>106</v>
      </c>
      <c r="B25" s="115"/>
      <c r="C25" s="115">
        <v>53251</v>
      </c>
      <c r="D25" s="115">
        <f>C25-B25</f>
        <v>53251</v>
      </c>
      <c r="E25" s="106" t="s">
        <v>107</v>
      </c>
      <c r="F25" s="115">
        <v>103007</v>
      </c>
      <c r="G25" s="115">
        <v>103007</v>
      </c>
      <c r="H25" s="115"/>
    </row>
    <row r="26" ht="16" customHeight="1" spans="1:8">
      <c r="A26" s="106"/>
      <c r="B26" s="115"/>
      <c r="C26" s="115"/>
      <c r="D26" s="115"/>
      <c r="E26" s="106"/>
      <c r="F26" s="115"/>
      <c r="G26" s="115"/>
      <c r="H26" s="115"/>
    </row>
    <row r="27" ht="16" customHeight="1" spans="1:8">
      <c r="A27" s="144" t="s">
        <v>108</v>
      </c>
      <c r="B27" s="145">
        <f>SUM(B6,B7)</f>
        <v>1123135</v>
      </c>
      <c r="C27" s="145">
        <f>SUM(C6,C7)</f>
        <v>1179634</v>
      </c>
      <c r="D27" s="145">
        <f>SUM(D6,D7)</f>
        <v>56499</v>
      </c>
      <c r="E27" s="144" t="s">
        <v>109</v>
      </c>
      <c r="F27" s="145">
        <f t="shared" ref="F27:H27" si="3">SUM(F6,F7,F24)</f>
        <v>1123135</v>
      </c>
      <c r="G27" s="145">
        <f>SUM(G6,G7,G24)</f>
        <v>1179634</v>
      </c>
      <c r="H27" s="145">
        <f>SUM(H6,H7,H24)</f>
        <v>56499</v>
      </c>
    </row>
  </sheetData>
  <mergeCells count="3">
    <mergeCell ref="A2:H2"/>
    <mergeCell ref="A4:D4"/>
    <mergeCell ref="E4:H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13"/>
  <sheetViews>
    <sheetView showZeros="0" workbookViewId="0">
      <selection activeCell="F6" sqref="F6"/>
    </sheetView>
  </sheetViews>
  <sheetFormatPr defaultColWidth="9" defaultRowHeight="13.5" outlineLevelCol="3"/>
  <cols>
    <col min="1" max="1" width="27.4416666666667" style="77" customWidth="1"/>
    <col min="2" max="4" width="18.8833333333333" style="77" customWidth="1"/>
    <col min="5" max="253" width="8.88333333333333" style="77"/>
    <col min="254" max="254" width="38.775" style="77" customWidth="1"/>
    <col min="255" max="255" width="24.3333333333333" style="77" customWidth="1"/>
    <col min="256" max="256" width="25.4416666666667" style="77" customWidth="1"/>
    <col min="257" max="509" width="8.88333333333333" style="77"/>
    <col min="510" max="510" width="38.775" style="77" customWidth="1"/>
    <col min="511" max="511" width="24.3333333333333" style="77" customWidth="1"/>
    <col min="512" max="512" width="25.4416666666667" style="77" customWidth="1"/>
    <col min="513" max="765" width="8.88333333333333" style="77"/>
    <col min="766" max="766" width="38.775" style="77" customWidth="1"/>
    <col min="767" max="767" width="24.3333333333333" style="77" customWidth="1"/>
    <col min="768" max="768" width="25.4416666666667" style="77" customWidth="1"/>
    <col min="769" max="1021" width="8.88333333333333" style="77"/>
    <col min="1022" max="1022" width="38.775" style="77" customWidth="1"/>
    <col min="1023" max="1023" width="24.3333333333333" style="77" customWidth="1"/>
    <col min="1024" max="1024" width="25.4416666666667" style="77" customWidth="1"/>
    <col min="1025" max="1277" width="8.88333333333333" style="77"/>
    <col min="1278" max="1278" width="38.775" style="77" customWidth="1"/>
    <col min="1279" max="1279" width="24.3333333333333" style="77" customWidth="1"/>
    <col min="1280" max="1280" width="25.4416666666667" style="77" customWidth="1"/>
    <col min="1281" max="1533" width="8.88333333333333" style="77"/>
    <col min="1534" max="1534" width="38.775" style="77" customWidth="1"/>
    <col min="1535" max="1535" width="24.3333333333333" style="77" customWidth="1"/>
    <col min="1536" max="1536" width="25.4416666666667" style="77" customWidth="1"/>
    <col min="1537" max="1789" width="8.88333333333333" style="77"/>
    <col min="1790" max="1790" width="38.775" style="77" customWidth="1"/>
    <col min="1791" max="1791" width="24.3333333333333" style="77" customWidth="1"/>
    <col min="1792" max="1792" width="25.4416666666667" style="77" customWidth="1"/>
    <col min="1793" max="2045" width="8.88333333333333" style="77"/>
    <col min="2046" max="2046" width="38.775" style="77" customWidth="1"/>
    <col min="2047" max="2047" width="24.3333333333333" style="77" customWidth="1"/>
    <col min="2048" max="2048" width="25.4416666666667" style="77" customWidth="1"/>
    <col min="2049" max="2301" width="8.88333333333333" style="77"/>
    <col min="2302" max="2302" width="38.775" style="77" customWidth="1"/>
    <col min="2303" max="2303" width="24.3333333333333" style="77" customWidth="1"/>
    <col min="2304" max="2304" width="25.4416666666667" style="77" customWidth="1"/>
    <col min="2305" max="2557" width="8.88333333333333" style="77"/>
    <col min="2558" max="2558" width="38.775" style="77" customWidth="1"/>
    <col min="2559" max="2559" width="24.3333333333333" style="77" customWidth="1"/>
    <col min="2560" max="2560" width="25.4416666666667" style="77" customWidth="1"/>
    <col min="2561" max="2813" width="8.88333333333333" style="77"/>
    <col min="2814" max="2814" width="38.775" style="77" customWidth="1"/>
    <col min="2815" max="2815" width="24.3333333333333" style="77" customWidth="1"/>
    <col min="2816" max="2816" width="25.4416666666667" style="77" customWidth="1"/>
    <col min="2817" max="3069" width="8.88333333333333" style="77"/>
    <col min="3070" max="3070" width="38.775" style="77" customWidth="1"/>
    <col min="3071" max="3071" width="24.3333333333333" style="77" customWidth="1"/>
    <col min="3072" max="3072" width="25.4416666666667" style="77" customWidth="1"/>
    <col min="3073" max="3325" width="8.88333333333333" style="77"/>
    <col min="3326" max="3326" width="38.775" style="77" customWidth="1"/>
    <col min="3327" max="3327" width="24.3333333333333" style="77" customWidth="1"/>
    <col min="3328" max="3328" width="25.4416666666667" style="77" customWidth="1"/>
    <col min="3329" max="3581" width="8.88333333333333" style="77"/>
    <col min="3582" max="3582" width="38.775" style="77" customWidth="1"/>
    <col min="3583" max="3583" width="24.3333333333333" style="77" customWidth="1"/>
    <col min="3584" max="3584" width="25.4416666666667" style="77" customWidth="1"/>
    <col min="3585" max="3837" width="8.88333333333333" style="77"/>
    <col min="3838" max="3838" width="38.775" style="77" customWidth="1"/>
    <col min="3839" max="3839" width="24.3333333333333" style="77" customWidth="1"/>
    <col min="3840" max="3840" width="25.4416666666667" style="77" customWidth="1"/>
    <col min="3841" max="4093" width="8.88333333333333" style="77"/>
    <col min="4094" max="4094" width="38.775" style="77" customWidth="1"/>
    <col min="4095" max="4095" width="24.3333333333333" style="77" customWidth="1"/>
    <col min="4096" max="4096" width="25.4416666666667" style="77" customWidth="1"/>
    <col min="4097" max="4349" width="8.88333333333333" style="77"/>
    <col min="4350" max="4350" width="38.775" style="77" customWidth="1"/>
    <col min="4351" max="4351" width="24.3333333333333" style="77" customWidth="1"/>
    <col min="4352" max="4352" width="25.4416666666667" style="77" customWidth="1"/>
    <col min="4353" max="4605" width="8.88333333333333" style="77"/>
    <col min="4606" max="4606" width="38.775" style="77" customWidth="1"/>
    <col min="4607" max="4607" width="24.3333333333333" style="77" customWidth="1"/>
    <col min="4608" max="4608" width="25.4416666666667" style="77" customWidth="1"/>
    <col min="4609" max="4861" width="8.88333333333333" style="77"/>
    <col min="4862" max="4862" width="38.775" style="77" customWidth="1"/>
    <col min="4863" max="4863" width="24.3333333333333" style="77" customWidth="1"/>
    <col min="4864" max="4864" width="25.4416666666667" style="77" customWidth="1"/>
    <col min="4865" max="5117" width="8.88333333333333" style="77"/>
    <col min="5118" max="5118" width="38.775" style="77" customWidth="1"/>
    <col min="5119" max="5119" width="24.3333333333333" style="77" customWidth="1"/>
    <col min="5120" max="5120" width="25.4416666666667" style="77" customWidth="1"/>
    <col min="5121" max="5373" width="8.88333333333333" style="77"/>
    <col min="5374" max="5374" width="38.775" style="77" customWidth="1"/>
    <col min="5375" max="5375" width="24.3333333333333" style="77" customWidth="1"/>
    <col min="5376" max="5376" width="25.4416666666667" style="77" customWidth="1"/>
    <col min="5377" max="5629" width="8.88333333333333" style="77"/>
    <col min="5630" max="5630" width="38.775" style="77" customWidth="1"/>
    <col min="5631" max="5631" width="24.3333333333333" style="77" customWidth="1"/>
    <col min="5632" max="5632" width="25.4416666666667" style="77" customWidth="1"/>
    <col min="5633" max="5885" width="8.88333333333333" style="77"/>
    <col min="5886" max="5886" width="38.775" style="77" customWidth="1"/>
    <col min="5887" max="5887" width="24.3333333333333" style="77" customWidth="1"/>
    <col min="5888" max="5888" width="25.4416666666667" style="77" customWidth="1"/>
    <col min="5889" max="6141" width="8.88333333333333" style="77"/>
    <col min="6142" max="6142" width="38.775" style="77" customWidth="1"/>
    <col min="6143" max="6143" width="24.3333333333333" style="77" customWidth="1"/>
    <col min="6144" max="6144" width="25.4416666666667" style="77" customWidth="1"/>
    <col min="6145" max="6397" width="8.88333333333333" style="77"/>
    <col min="6398" max="6398" width="38.775" style="77" customWidth="1"/>
    <col min="6399" max="6399" width="24.3333333333333" style="77" customWidth="1"/>
    <col min="6400" max="6400" width="25.4416666666667" style="77" customWidth="1"/>
    <col min="6401" max="6653" width="8.88333333333333" style="77"/>
    <col min="6654" max="6654" width="38.775" style="77" customWidth="1"/>
    <col min="6655" max="6655" width="24.3333333333333" style="77" customWidth="1"/>
    <col min="6656" max="6656" width="25.4416666666667" style="77" customWidth="1"/>
    <col min="6657" max="6909" width="8.88333333333333" style="77"/>
    <col min="6910" max="6910" width="38.775" style="77" customWidth="1"/>
    <col min="6911" max="6911" width="24.3333333333333" style="77" customWidth="1"/>
    <col min="6912" max="6912" width="25.4416666666667" style="77" customWidth="1"/>
    <col min="6913" max="7165" width="8.88333333333333" style="77"/>
    <col min="7166" max="7166" width="38.775" style="77" customWidth="1"/>
    <col min="7167" max="7167" width="24.3333333333333" style="77" customWidth="1"/>
    <col min="7168" max="7168" width="25.4416666666667" style="77" customWidth="1"/>
    <col min="7169" max="7421" width="8.88333333333333" style="77"/>
    <col min="7422" max="7422" width="38.775" style="77" customWidth="1"/>
    <col min="7423" max="7423" width="24.3333333333333" style="77" customWidth="1"/>
    <col min="7424" max="7424" width="25.4416666666667" style="77" customWidth="1"/>
    <col min="7425" max="7677" width="8.88333333333333" style="77"/>
    <col min="7678" max="7678" width="38.775" style="77" customWidth="1"/>
    <col min="7679" max="7679" width="24.3333333333333" style="77" customWidth="1"/>
    <col min="7680" max="7680" width="25.4416666666667" style="77" customWidth="1"/>
    <col min="7681" max="7933" width="8.88333333333333" style="77"/>
    <col min="7934" max="7934" width="38.775" style="77" customWidth="1"/>
    <col min="7935" max="7935" width="24.3333333333333" style="77" customWidth="1"/>
    <col min="7936" max="7936" width="25.4416666666667" style="77" customWidth="1"/>
    <col min="7937" max="8189" width="8.88333333333333" style="77"/>
    <col min="8190" max="8190" width="38.775" style="77" customWidth="1"/>
    <col min="8191" max="8191" width="24.3333333333333" style="77" customWidth="1"/>
    <col min="8192" max="8192" width="25.4416666666667" style="77" customWidth="1"/>
    <col min="8193" max="8445" width="8.88333333333333" style="77"/>
    <col min="8446" max="8446" width="38.775" style="77" customWidth="1"/>
    <col min="8447" max="8447" width="24.3333333333333" style="77" customWidth="1"/>
    <col min="8448" max="8448" width="25.4416666666667" style="77" customWidth="1"/>
    <col min="8449" max="8701" width="8.88333333333333" style="77"/>
    <col min="8702" max="8702" width="38.775" style="77" customWidth="1"/>
    <col min="8703" max="8703" width="24.3333333333333" style="77" customWidth="1"/>
    <col min="8704" max="8704" width="25.4416666666667" style="77" customWidth="1"/>
    <col min="8705" max="8957" width="8.88333333333333" style="77"/>
    <col min="8958" max="8958" width="38.775" style="77" customWidth="1"/>
    <col min="8959" max="8959" width="24.3333333333333" style="77" customWidth="1"/>
    <col min="8960" max="8960" width="25.4416666666667" style="77" customWidth="1"/>
    <col min="8961" max="9213" width="8.88333333333333" style="77"/>
    <col min="9214" max="9214" width="38.775" style="77" customWidth="1"/>
    <col min="9215" max="9215" width="24.3333333333333" style="77" customWidth="1"/>
    <col min="9216" max="9216" width="25.4416666666667" style="77" customWidth="1"/>
    <col min="9217" max="9469" width="8.88333333333333" style="77"/>
    <col min="9470" max="9470" width="38.775" style="77" customWidth="1"/>
    <col min="9471" max="9471" width="24.3333333333333" style="77" customWidth="1"/>
    <col min="9472" max="9472" width="25.4416666666667" style="77" customWidth="1"/>
    <col min="9473" max="9725" width="8.88333333333333" style="77"/>
    <col min="9726" max="9726" width="38.775" style="77" customWidth="1"/>
    <col min="9727" max="9727" width="24.3333333333333" style="77" customWidth="1"/>
    <col min="9728" max="9728" width="25.4416666666667" style="77" customWidth="1"/>
    <col min="9729" max="9981" width="8.88333333333333" style="77"/>
    <col min="9982" max="9982" width="38.775" style="77" customWidth="1"/>
    <col min="9983" max="9983" width="24.3333333333333" style="77" customWidth="1"/>
    <col min="9984" max="9984" width="25.4416666666667" style="77" customWidth="1"/>
    <col min="9985" max="10237" width="8.88333333333333" style="77"/>
    <col min="10238" max="10238" width="38.775" style="77" customWidth="1"/>
    <col min="10239" max="10239" width="24.3333333333333" style="77" customWidth="1"/>
    <col min="10240" max="10240" width="25.4416666666667" style="77" customWidth="1"/>
    <col min="10241" max="10493" width="8.88333333333333" style="77"/>
    <col min="10494" max="10494" width="38.775" style="77" customWidth="1"/>
    <col min="10495" max="10495" width="24.3333333333333" style="77" customWidth="1"/>
    <col min="10496" max="10496" width="25.4416666666667" style="77" customWidth="1"/>
    <col min="10497" max="10749" width="8.88333333333333" style="77"/>
    <col min="10750" max="10750" width="38.775" style="77" customWidth="1"/>
    <col min="10751" max="10751" width="24.3333333333333" style="77" customWidth="1"/>
    <col min="10752" max="10752" width="25.4416666666667" style="77" customWidth="1"/>
    <col min="10753" max="11005" width="8.88333333333333" style="77"/>
    <col min="11006" max="11006" width="38.775" style="77" customWidth="1"/>
    <col min="11007" max="11007" width="24.3333333333333" style="77" customWidth="1"/>
    <col min="11008" max="11008" width="25.4416666666667" style="77" customWidth="1"/>
    <col min="11009" max="11261" width="8.88333333333333" style="77"/>
    <col min="11262" max="11262" width="38.775" style="77" customWidth="1"/>
    <col min="11263" max="11263" width="24.3333333333333" style="77" customWidth="1"/>
    <col min="11264" max="11264" width="25.4416666666667" style="77" customWidth="1"/>
    <col min="11265" max="11517" width="8.88333333333333" style="77"/>
    <col min="11518" max="11518" width="38.775" style="77" customWidth="1"/>
    <col min="11519" max="11519" width="24.3333333333333" style="77" customWidth="1"/>
    <col min="11520" max="11520" width="25.4416666666667" style="77" customWidth="1"/>
    <col min="11521" max="11773" width="8.88333333333333" style="77"/>
    <col min="11774" max="11774" width="38.775" style="77" customWidth="1"/>
    <col min="11775" max="11775" width="24.3333333333333" style="77" customWidth="1"/>
    <col min="11776" max="11776" width="25.4416666666667" style="77" customWidth="1"/>
    <col min="11777" max="12029" width="8.88333333333333" style="77"/>
    <col min="12030" max="12030" width="38.775" style="77" customWidth="1"/>
    <col min="12031" max="12031" width="24.3333333333333" style="77" customWidth="1"/>
    <col min="12032" max="12032" width="25.4416666666667" style="77" customWidth="1"/>
    <col min="12033" max="12285" width="8.88333333333333" style="77"/>
    <col min="12286" max="12286" width="38.775" style="77" customWidth="1"/>
    <col min="12287" max="12287" width="24.3333333333333" style="77" customWidth="1"/>
    <col min="12288" max="12288" width="25.4416666666667" style="77" customWidth="1"/>
    <col min="12289" max="12541" width="8.88333333333333" style="77"/>
    <col min="12542" max="12542" width="38.775" style="77" customWidth="1"/>
    <col min="12543" max="12543" width="24.3333333333333" style="77" customWidth="1"/>
    <col min="12544" max="12544" width="25.4416666666667" style="77" customWidth="1"/>
    <col min="12545" max="12797" width="8.88333333333333" style="77"/>
    <col min="12798" max="12798" width="38.775" style="77" customWidth="1"/>
    <col min="12799" max="12799" width="24.3333333333333" style="77" customWidth="1"/>
    <col min="12800" max="12800" width="25.4416666666667" style="77" customWidth="1"/>
    <col min="12801" max="13053" width="8.88333333333333" style="77"/>
    <col min="13054" max="13054" width="38.775" style="77" customWidth="1"/>
    <col min="13055" max="13055" width="24.3333333333333" style="77" customWidth="1"/>
    <col min="13056" max="13056" width="25.4416666666667" style="77" customWidth="1"/>
    <col min="13057" max="13309" width="8.88333333333333" style="77"/>
    <col min="13310" max="13310" width="38.775" style="77" customWidth="1"/>
    <col min="13311" max="13311" width="24.3333333333333" style="77" customWidth="1"/>
    <col min="13312" max="13312" width="25.4416666666667" style="77" customWidth="1"/>
    <col min="13313" max="13565" width="8.88333333333333" style="77"/>
    <col min="13566" max="13566" width="38.775" style="77" customWidth="1"/>
    <col min="13567" max="13567" width="24.3333333333333" style="77" customWidth="1"/>
    <col min="13568" max="13568" width="25.4416666666667" style="77" customWidth="1"/>
    <col min="13569" max="13821" width="8.88333333333333" style="77"/>
    <col min="13822" max="13822" width="38.775" style="77" customWidth="1"/>
    <col min="13823" max="13823" width="24.3333333333333" style="77" customWidth="1"/>
    <col min="13824" max="13824" width="25.4416666666667" style="77" customWidth="1"/>
    <col min="13825" max="14077" width="8.88333333333333" style="77"/>
    <col min="14078" max="14078" width="38.775" style="77" customWidth="1"/>
    <col min="14079" max="14079" width="24.3333333333333" style="77" customWidth="1"/>
    <col min="14080" max="14080" width="25.4416666666667" style="77" customWidth="1"/>
    <col min="14081" max="14333" width="8.88333333333333" style="77"/>
    <col min="14334" max="14334" width="38.775" style="77" customWidth="1"/>
    <col min="14335" max="14335" width="24.3333333333333" style="77" customWidth="1"/>
    <col min="14336" max="14336" width="25.4416666666667" style="77" customWidth="1"/>
    <col min="14337" max="14589" width="8.88333333333333" style="77"/>
    <col min="14590" max="14590" width="38.775" style="77" customWidth="1"/>
    <col min="14591" max="14591" width="24.3333333333333" style="77" customWidth="1"/>
    <col min="14592" max="14592" width="25.4416666666667" style="77" customWidth="1"/>
    <col min="14593" max="14845" width="8.88333333333333" style="77"/>
    <col min="14846" max="14846" width="38.775" style="77" customWidth="1"/>
    <col min="14847" max="14847" width="24.3333333333333" style="77" customWidth="1"/>
    <col min="14848" max="14848" width="25.4416666666667" style="77" customWidth="1"/>
    <col min="14849" max="15101" width="8.88333333333333" style="77"/>
    <col min="15102" max="15102" width="38.775" style="77" customWidth="1"/>
    <col min="15103" max="15103" width="24.3333333333333" style="77" customWidth="1"/>
    <col min="15104" max="15104" width="25.4416666666667" style="77" customWidth="1"/>
    <col min="15105" max="15357" width="8.88333333333333" style="77"/>
    <col min="15358" max="15358" width="38.775" style="77" customWidth="1"/>
    <col min="15359" max="15359" width="24.3333333333333" style="77" customWidth="1"/>
    <col min="15360" max="15360" width="25.4416666666667" style="77" customWidth="1"/>
    <col min="15361" max="15613" width="8.88333333333333" style="77"/>
    <col min="15614" max="15614" width="38.775" style="77" customWidth="1"/>
    <col min="15615" max="15615" width="24.3333333333333" style="77" customWidth="1"/>
    <col min="15616" max="15616" width="25.4416666666667" style="77" customWidth="1"/>
    <col min="15617" max="15869" width="8.88333333333333" style="77"/>
    <col min="15870" max="15870" width="38.775" style="77" customWidth="1"/>
    <col min="15871" max="15871" width="24.3333333333333" style="77" customWidth="1"/>
    <col min="15872" max="15872" width="25.4416666666667" style="77" customWidth="1"/>
    <col min="15873" max="16125" width="8.88333333333333" style="77"/>
    <col min="16126" max="16126" width="38.775" style="77" customWidth="1"/>
    <col min="16127" max="16127" width="24.3333333333333" style="77" customWidth="1"/>
    <col min="16128" max="16128" width="25.4416666666667" style="77" customWidth="1"/>
    <col min="16129" max="16379" width="8.88333333333333" style="77"/>
    <col min="16380" max="16384" width="8.88333333333333" style="77" customWidth="1"/>
  </cols>
  <sheetData>
    <row r="1" ht="14.25" spans="1:1">
      <c r="A1" s="49" t="s">
        <v>110</v>
      </c>
    </row>
    <row r="2" s="75" customFormat="1" ht="38.4" customHeight="1" spans="1:4">
      <c r="A2" s="78" t="s">
        <v>111</v>
      </c>
      <c r="B2" s="78"/>
      <c r="C2" s="78"/>
      <c r="D2" s="78"/>
    </row>
    <row r="3" s="76" customFormat="1" ht="27.6" customHeight="1" spans="1:4">
      <c r="A3" s="55"/>
      <c r="B3" s="79"/>
      <c r="C3" s="79"/>
      <c r="D3" s="80" t="s">
        <v>6</v>
      </c>
    </row>
    <row r="4" ht="45" customHeight="1" spans="1:4">
      <c r="A4" s="58" t="s">
        <v>112</v>
      </c>
      <c r="B4" s="58" t="s">
        <v>113</v>
      </c>
      <c r="C4" s="58" t="s">
        <v>114</v>
      </c>
      <c r="D4" s="58" t="s">
        <v>115</v>
      </c>
    </row>
    <row r="5" ht="43.2" customHeight="1" spans="1:4">
      <c r="A5" s="81" t="s">
        <v>116</v>
      </c>
      <c r="B5" s="82">
        <f>SUM(B6,B10,B11,B12)</f>
        <v>929101</v>
      </c>
      <c r="C5" s="82">
        <f>SUM(C6,C10,C11,C12)</f>
        <v>882519</v>
      </c>
      <c r="D5" s="123"/>
    </row>
    <row r="6" ht="43.2" customHeight="1" spans="1:4">
      <c r="A6" s="89" t="s">
        <v>117</v>
      </c>
      <c r="B6" s="85">
        <f>SUM(B7:B9)</f>
        <v>831156</v>
      </c>
      <c r="C6" s="85">
        <f>SUM(C7:C9)</f>
        <v>785618</v>
      </c>
      <c r="D6" s="88"/>
    </row>
    <row r="7" ht="43.2" customHeight="1" spans="1:4">
      <c r="A7" s="124" t="s">
        <v>118</v>
      </c>
      <c r="B7" s="88">
        <v>826356</v>
      </c>
      <c r="C7" s="88">
        <v>780818</v>
      </c>
      <c r="D7" s="88"/>
    </row>
    <row r="8" ht="43.2" customHeight="1" spans="1:4">
      <c r="A8" s="124" t="s">
        <v>119</v>
      </c>
      <c r="B8" s="88">
        <v>4800</v>
      </c>
      <c r="C8" s="88">
        <f t="shared" ref="C8:C12" si="0">B8+D8</f>
        <v>4800</v>
      </c>
      <c r="D8" s="88"/>
    </row>
    <row r="9" ht="43.2" customHeight="1" spans="1:4">
      <c r="A9" s="124" t="s">
        <v>120</v>
      </c>
      <c r="B9" s="88"/>
      <c r="C9" s="88">
        <f t="shared" si="0"/>
        <v>0</v>
      </c>
      <c r="D9" s="88"/>
    </row>
    <row r="10" ht="43.2" customHeight="1" spans="1:4">
      <c r="A10" s="89" t="s">
        <v>121</v>
      </c>
      <c r="B10" s="85">
        <v>39657</v>
      </c>
      <c r="C10" s="85">
        <f t="shared" si="0"/>
        <v>39657</v>
      </c>
      <c r="D10" s="88"/>
    </row>
    <row r="11" ht="43.2" customHeight="1" spans="1:4">
      <c r="A11" s="89" t="s">
        <v>122</v>
      </c>
      <c r="B11" s="85">
        <v>48650</v>
      </c>
      <c r="C11" s="85">
        <v>47606</v>
      </c>
      <c r="D11" s="88"/>
    </row>
    <row r="12" ht="43.2" customHeight="1" spans="1:4">
      <c r="A12" s="90" t="s">
        <v>123</v>
      </c>
      <c r="B12" s="85">
        <v>9638</v>
      </c>
      <c r="C12" s="85">
        <f t="shared" si="0"/>
        <v>9638</v>
      </c>
      <c r="D12" s="88"/>
    </row>
    <row r="13" ht="34.95" customHeight="1" spans="1:4">
      <c r="A13" s="125" t="s">
        <v>124</v>
      </c>
      <c r="B13" s="125"/>
      <c r="C13" s="125"/>
      <c r="D13" s="125"/>
    </row>
  </sheetData>
  <mergeCells count="2">
    <mergeCell ref="A2:D2"/>
    <mergeCell ref="A13:D13"/>
  </mergeCells>
  <printOptions horizontalCentered="1"/>
  <pageMargins left="0.984251968503937" right="0.984251968503937" top="0.984251968503937" bottom="0.984251968503937" header="0.118110236220472" footer="0.118110236220472"/>
  <pageSetup paperSize="9" scale="97" fitToHeight="0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L20"/>
  <sheetViews>
    <sheetView showGridLines="0" workbookViewId="0">
      <selection activeCell="E14" sqref="E14"/>
    </sheetView>
  </sheetViews>
  <sheetFormatPr defaultColWidth="9" defaultRowHeight="14.25"/>
  <cols>
    <col min="1" max="1" width="10.4416666666667" style="47" customWidth="1"/>
    <col min="2" max="2" width="6.10833333333333" style="47" customWidth="1"/>
    <col min="3" max="3" width="38.4416666666667" style="47" customWidth="1"/>
    <col min="4" max="5" width="16.8833333333333" style="47" customWidth="1"/>
    <col min="6" max="246" width="10" style="47" customWidth="1"/>
    <col min="247" max="249" width="8.88333333333333" style="48"/>
    <col min="250" max="250" width="10.4416666666667" style="48" customWidth="1"/>
    <col min="251" max="251" width="6.10833333333333" style="48" customWidth="1"/>
    <col min="252" max="252" width="29.6666666666667" style="48" customWidth="1"/>
    <col min="253" max="253" width="17.1083333333333" style="48" customWidth="1"/>
    <col min="254" max="254" width="16.6666666666667" style="48" customWidth="1"/>
    <col min="255" max="255" width="13.2166666666667" style="48" customWidth="1"/>
    <col min="256" max="502" width="10" style="48" customWidth="1"/>
    <col min="503" max="505" width="8.88333333333333" style="48"/>
    <col min="506" max="506" width="10.4416666666667" style="48" customWidth="1"/>
    <col min="507" max="507" width="6.10833333333333" style="48" customWidth="1"/>
    <col min="508" max="508" width="29.6666666666667" style="48" customWidth="1"/>
    <col min="509" max="509" width="17.1083333333333" style="48" customWidth="1"/>
    <col min="510" max="510" width="16.6666666666667" style="48" customWidth="1"/>
    <col min="511" max="511" width="13.2166666666667" style="48" customWidth="1"/>
    <col min="512" max="758" width="10" style="48" customWidth="1"/>
    <col min="759" max="761" width="8.88333333333333" style="48"/>
    <col min="762" max="762" width="10.4416666666667" style="48" customWidth="1"/>
    <col min="763" max="763" width="6.10833333333333" style="48" customWidth="1"/>
    <col min="764" max="764" width="29.6666666666667" style="48" customWidth="1"/>
    <col min="765" max="765" width="17.1083333333333" style="48" customWidth="1"/>
    <col min="766" max="766" width="16.6666666666667" style="48" customWidth="1"/>
    <col min="767" max="767" width="13.2166666666667" style="48" customWidth="1"/>
    <col min="768" max="1014" width="10" style="48" customWidth="1"/>
    <col min="1015" max="1017" width="8.88333333333333" style="48"/>
    <col min="1018" max="1018" width="10.4416666666667" style="48" customWidth="1"/>
    <col min="1019" max="1019" width="6.10833333333333" style="48" customWidth="1"/>
    <col min="1020" max="1020" width="29.6666666666667" style="48" customWidth="1"/>
    <col min="1021" max="1021" width="17.1083333333333" style="48" customWidth="1"/>
    <col min="1022" max="1022" width="16.6666666666667" style="48" customWidth="1"/>
    <col min="1023" max="1023" width="13.2166666666667" style="48" customWidth="1"/>
    <col min="1024" max="1270" width="10" style="48" customWidth="1"/>
    <col min="1271" max="1273" width="8.88333333333333" style="48"/>
    <col min="1274" max="1274" width="10.4416666666667" style="48" customWidth="1"/>
    <col min="1275" max="1275" width="6.10833333333333" style="48" customWidth="1"/>
    <col min="1276" max="1276" width="29.6666666666667" style="48" customWidth="1"/>
    <col min="1277" max="1277" width="17.1083333333333" style="48" customWidth="1"/>
    <col min="1278" max="1278" width="16.6666666666667" style="48" customWidth="1"/>
    <col min="1279" max="1279" width="13.2166666666667" style="48" customWidth="1"/>
    <col min="1280" max="1526" width="10" style="48" customWidth="1"/>
    <col min="1527" max="1529" width="8.88333333333333" style="48"/>
    <col min="1530" max="1530" width="10.4416666666667" style="48" customWidth="1"/>
    <col min="1531" max="1531" width="6.10833333333333" style="48" customWidth="1"/>
    <col min="1532" max="1532" width="29.6666666666667" style="48" customWidth="1"/>
    <col min="1533" max="1533" width="17.1083333333333" style="48" customWidth="1"/>
    <col min="1534" max="1534" width="16.6666666666667" style="48" customWidth="1"/>
    <col min="1535" max="1535" width="13.2166666666667" style="48" customWidth="1"/>
    <col min="1536" max="1782" width="10" style="48" customWidth="1"/>
    <col min="1783" max="1785" width="8.88333333333333" style="48"/>
    <col min="1786" max="1786" width="10.4416666666667" style="48" customWidth="1"/>
    <col min="1787" max="1787" width="6.10833333333333" style="48" customWidth="1"/>
    <col min="1788" max="1788" width="29.6666666666667" style="48" customWidth="1"/>
    <col min="1789" max="1789" width="17.1083333333333" style="48" customWidth="1"/>
    <col min="1790" max="1790" width="16.6666666666667" style="48" customWidth="1"/>
    <col min="1791" max="1791" width="13.2166666666667" style="48" customWidth="1"/>
    <col min="1792" max="2038" width="10" style="48" customWidth="1"/>
    <col min="2039" max="2041" width="8.88333333333333" style="48"/>
    <col min="2042" max="2042" width="10.4416666666667" style="48" customWidth="1"/>
    <col min="2043" max="2043" width="6.10833333333333" style="48" customWidth="1"/>
    <col min="2044" max="2044" width="29.6666666666667" style="48" customWidth="1"/>
    <col min="2045" max="2045" width="17.1083333333333" style="48" customWidth="1"/>
    <col min="2046" max="2046" width="16.6666666666667" style="48" customWidth="1"/>
    <col min="2047" max="2047" width="13.2166666666667" style="48" customWidth="1"/>
    <col min="2048" max="2294" width="10" style="48" customWidth="1"/>
    <col min="2295" max="2297" width="8.88333333333333" style="48"/>
    <col min="2298" max="2298" width="10.4416666666667" style="48" customWidth="1"/>
    <col min="2299" max="2299" width="6.10833333333333" style="48" customWidth="1"/>
    <col min="2300" max="2300" width="29.6666666666667" style="48" customWidth="1"/>
    <col min="2301" max="2301" width="17.1083333333333" style="48" customWidth="1"/>
    <col min="2302" max="2302" width="16.6666666666667" style="48" customWidth="1"/>
    <col min="2303" max="2303" width="13.2166666666667" style="48" customWidth="1"/>
    <col min="2304" max="2550" width="10" style="48" customWidth="1"/>
    <col min="2551" max="2553" width="8.88333333333333" style="48"/>
    <col min="2554" max="2554" width="10.4416666666667" style="48" customWidth="1"/>
    <col min="2555" max="2555" width="6.10833333333333" style="48" customWidth="1"/>
    <col min="2556" max="2556" width="29.6666666666667" style="48" customWidth="1"/>
    <col min="2557" max="2557" width="17.1083333333333" style="48" customWidth="1"/>
    <col min="2558" max="2558" width="16.6666666666667" style="48" customWidth="1"/>
    <col min="2559" max="2559" width="13.2166666666667" style="48" customWidth="1"/>
    <col min="2560" max="2806" width="10" style="48" customWidth="1"/>
    <col min="2807" max="2809" width="8.88333333333333" style="48"/>
    <col min="2810" max="2810" width="10.4416666666667" style="48" customWidth="1"/>
    <col min="2811" max="2811" width="6.10833333333333" style="48" customWidth="1"/>
    <col min="2812" max="2812" width="29.6666666666667" style="48" customWidth="1"/>
    <col min="2813" max="2813" width="17.1083333333333" style="48" customWidth="1"/>
    <col min="2814" max="2814" width="16.6666666666667" style="48" customWidth="1"/>
    <col min="2815" max="2815" width="13.2166666666667" style="48" customWidth="1"/>
    <col min="2816" max="3062" width="10" style="48" customWidth="1"/>
    <col min="3063" max="3065" width="8.88333333333333" style="48"/>
    <col min="3066" max="3066" width="10.4416666666667" style="48" customWidth="1"/>
    <col min="3067" max="3067" width="6.10833333333333" style="48" customWidth="1"/>
    <col min="3068" max="3068" width="29.6666666666667" style="48" customWidth="1"/>
    <col min="3069" max="3069" width="17.1083333333333" style="48" customWidth="1"/>
    <col min="3070" max="3070" width="16.6666666666667" style="48" customWidth="1"/>
    <col min="3071" max="3071" width="13.2166666666667" style="48" customWidth="1"/>
    <col min="3072" max="3318" width="10" style="48" customWidth="1"/>
    <col min="3319" max="3321" width="8.88333333333333" style="48"/>
    <col min="3322" max="3322" width="10.4416666666667" style="48" customWidth="1"/>
    <col min="3323" max="3323" width="6.10833333333333" style="48" customWidth="1"/>
    <col min="3324" max="3324" width="29.6666666666667" style="48" customWidth="1"/>
    <col min="3325" max="3325" width="17.1083333333333" style="48" customWidth="1"/>
    <col min="3326" max="3326" width="16.6666666666667" style="48" customWidth="1"/>
    <col min="3327" max="3327" width="13.2166666666667" style="48" customWidth="1"/>
    <col min="3328" max="3574" width="10" style="48" customWidth="1"/>
    <col min="3575" max="3577" width="8.88333333333333" style="48"/>
    <col min="3578" max="3578" width="10.4416666666667" style="48" customWidth="1"/>
    <col min="3579" max="3579" width="6.10833333333333" style="48" customWidth="1"/>
    <col min="3580" max="3580" width="29.6666666666667" style="48" customWidth="1"/>
    <col min="3581" max="3581" width="17.1083333333333" style="48" customWidth="1"/>
    <col min="3582" max="3582" width="16.6666666666667" style="48" customWidth="1"/>
    <col min="3583" max="3583" width="13.2166666666667" style="48" customWidth="1"/>
    <col min="3584" max="3830" width="10" style="48" customWidth="1"/>
    <col min="3831" max="3833" width="8.88333333333333" style="48"/>
    <col min="3834" max="3834" width="10.4416666666667" style="48" customWidth="1"/>
    <col min="3835" max="3835" width="6.10833333333333" style="48" customWidth="1"/>
    <col min="3836" max="3836" width="29.6666666666667" style="48" customWidth="1"/>
    <col min="3837" max="3837" width="17.1083333333333" style="48" customWidth="1"/>
    <col min="3838" max="3838" width="16.6666666666667" style="48" customWidth="1"/>
    <col min="3839" max="3839" width="13.2166666666667" style="48" customWidth="1"/>
    <col min="3840" max="4086" width="10" style="48" customWidth="1"/>
    <col min="4087" max="4089" width="8.88333333333333" style="48"/>
    <col min="4090" max="4090" width="10.4416666666667" style="48" customWidth="1"/>
    <col min="4091" max="4091" width="6.10833333333333" style="48" customWidth="1"/>
    <col min="4092" max="4092" width="29.6666666666667" style="48" customWidth="1"/>
    <col min="4093" max="4093" width="17.1083333333333" style="48" customWidth="1"/>
    <col min="4094" max="4094" width="16.6666666666667" style="48" customWidth="1"/>
    <col min="4095" max="4095" width="13.2166666666667" style="48" customWidth="1"/>
    <col min="4096" max="4342" width="10" style="48" customWidth="1"/>
    <col min="4343" max="4345" width="8.88333333333333" style="48"/>
    <col min="4346" max="4346" width="10.4416666666667" style="48" customWidth="1"/>
    <col min="4347" max="4347" width="6.10833333333333" style="48" customWidth="1"/>
    <col min="4348" max="4348" width="29.6666666666667" style="48" customWidth="1"/>
    <col min="4349" max="4349" width="17.1083333333333" style="48" customWidth="1"/>
    <col min="4350" max="4350" width="16.6666666666667" style="48" customWidth="1"/>
    <col min="4351" max="4351" width="13.2166666666667" style="48" customWidth="1"/>
    <col min="4352" max="4598" width="10" style="48" customWidth="1"/>
    <col min="4599" max="4601" width="8.88333333333333" style="48"/>
    <col min="4602" max="4602" width="10.4416666666667" style="48" customWidth="1"/>
    <col min="4603" max="4603" width="6.10833333333333" style="48" customWidth="1"/>
    <col min="4604" max="4604" width="29.6666666666667" style="48" customWidth="1"/>
    <col min="4605" max="4605" width="17.1083333333333" style="48" customWidth="1"/>
    <col min="4606" max="4606" width="16.6666666666667" style="48" customWidth="1"/>
    <col min="4607" max="4607" width="13.2166666666667" style="48" customWidth="1"/>
    <col min="4608" max="4854" width="10" style="48" customWidth="1"/>
    <col min="4855" max="4857" width="8.88333333333333" style="48"/>
    <col min="4858" max="4858" width="10.4416666666667" style="48" customWidth="1"/>
    <col min="4859" max="4859" width="6.10833333333333" style="48" customWidth="1"/>
    <col min="4860" max="4860" width="29.6666666666667" style="48" customWidth="1"/>
    <col min="4861" max="4861" width="17.1083333333333" style="48" customWidth="1"/>
    <col min="4862" max="4862" width="16.6666666666667" style="48" customWidth="1"/>
    <col min="4863" max="4863" width="13.2166666666667" style="48" customWidth="1"/>
    <col min="4864" max="5110" width="10" style="48" customWidth="1"/>
    <col min="5111" max="5113" width="8.88333333333333" style="48"/>
    <col min="5114" max="5114" width="10.4416666666667" style="48" customWidth="1"/>
    <col min="5115" max="5115" width="6.10833333333333" style="48" customWidth="1"/>
    <col min="5116" max="5116" width="29.6666666666667" style="48" customWidth="1"/>
    <col min="5117" max="5117" width="17.1083333333333" style="48" customWidth="1"/>
    <col min="5118" max="5118" width="16.6666666666667" style="48" customWidth="1"/>
    <col min="5119" max="5119" width="13.2166666666667" style="48" customWidth="1"/>
    <col min="5120" max="5366" width="10" style="48" customWidth="1"/>
    <col min="5367" max="5369" width="8.88333333333333" style="48"/>
    <col min="5370" max="5370" width="10.4416666666667" style="48" customWidth="1"/>
    <col min="5371" max="5371" width="6.10833333333333" style="48" customWidth="1"/>
    <col min="5372" max="5372" width="29.6666666666667" style="48" customWidth="1"/>
    <col min="5373" max="5373" width="17.1083333333333" style="48" customWidth="1"/>
    <col min="5374" max="5374" width="16.6666666666667" style="48" customWidth="1"/>
    <col min="5375" max="5375" width="13.2166666666667" style="48" customWidth="1"/>
    <col min="5376" max="5622" width="10" style="48" customWidth="1"/>
    <col min="5623" max="5625" width="8.88333333333333" style="48"/>
    <col min="5626" max="5626" width="10.4416666666667" style="48" customWidth="1"/>
    <col min="5627" max="5627" width="6.10833333333333" style="48" customWidth="1"/>
    <col min="5628" max="5628" width="29.6666666666667" style="48" customWidth="1"/>
    <col min="5629" max="5629" width="17.1083333333333" style="48" customWidth="1"/>
    <col min="5630" max="5630" width="16.6666666666667" style="48" customWidth="1"/>
    <col min="5631" max="5631" width="13.2166666666667" style="48" customWidth="1"/>
    <col min="5632" max="5878" width="10" style="48" customWidth="1"/>
    <col min="5879" max="5881" width="8.88333333333333" style="48"/>
    <col min="5882" max="5882" width="10.4416666666667" style="48" customWidth="1"/>
    <col min="5883" max="5883" width="6.10833333333333" style="48" customWidth="1"/>
    <col min="5884" max="5884" width="29.6666666666667" style="48" customWidth="1"/>
    <col min="5885" max="5885" width="17.1083333333333" style="48" customWidth="1"/>
    <col min="5886" max="5886" width="16.6666666666667" style="48" customWidth="1"/>
    <col min="5887" max="5887" width="13.2166666666667" style="48" customWidth="1"/>
    <col min="5888" max="6134" width="10" style="48" customWidth="1"/>
    <col min="6135" max="6137" width="8.88333333333333" style="48"/>
    <col min="6138" max="6138" width="10.4416666666667" style="48" customWidth="1"/>
    <col min="6139" max="6139" width="6.10833333333333" style="48" customWidth="1"/>
    <col min="6140" max="6140" width="29.6666666666667" style="48" customWidth="1"/>
    <col min="6141" max="6141" width="17.1083333333333" style="48" customWidth="1"/>
    <col min="6142" max="6142" width="16.6666666666667" style="48" customWidth="1"/>
    <col min="6143" max="6143" width="13.2166666666667" style="48" customWidth="1"/>
    <col min="6144" max="6390" width="10" style="48" customWidth="1"/>
    <col min="6391" max="6393" width="8.88333333333333" style="48"/>
    <col min="6394" max="6394" width="10.4416666666667" style="48" customWidth="1"/>
    <col min="6395" max="6395" width="6.10833333333333" style="48" customWidth="1"/>
    <col min="6396" max="6396" width="29.6666666666667" style="48" customWidth="1"/>
    <col min="6397" max="6397" width="17.1083333333333" style="48" customWidth="1"/>
    <col min="6398" max="6398" width="16.6666666666667" style="48" customWidth="1"/>
    <col min="6399" max="6399" width="13.2166666666667" style="48" customWidth="1"/>
    <col min="6400" max="6646" width="10" style="48" customWidth="1"/>
    <col min="6647" max="6649" width="8.88333333333333" style="48"/>
    <col min="6650" max="6650" width="10.4416666666667" style="48" customWidth="1"/>
    <col min="6651" max="6651" width="6.10833333333333" style="48" customWidth="1"/>
    <col min="6652" max="6652" width="29.6666666666667" style="48" customWidth="1"/>
    <col min="6653" max="6653" width="17.1083333333333" style="48" customWidth="1"/>
    <col min="6654" max="6654" width="16.6666666666667" style="48" customWidth="1"/>
    <col min="6655" max="6655" width="13.2166666666667" style="48" customWidth="1"/>
    <col min="6656" max="6902" width="10" style="48" customWidth="1"/>
    <col min="6903" max="6905" width="8.88333333333333" style="48"/>
    <col min="6906" max="6906" width="10.4416666666667" style="48" customWidth="1"/>
    <col min="6907" max="6907" width="6.10833333333333" style="48" customWidth="1"/>
    <col min="6908" max="6908" width="29.6666666666667" style="48" customWidth="1"/>
    <col min="6909" max="6909" width="17.1083333333333" style="48" customWidth="1"/>
    <col min="6910" max="6910" width="16.6666666666667" style="48" customWidth="1"/>
    <col min="6911" max="6911" width="13.2166666666667" style="48" customWidth="1"/>
    <col min="6912" max="7158" width="10" style="48" customWidth="1"/>
    <col min="7159" max="7161" width="8.88333333333333" style="48"/>
    <col min="7162" max="7162" width="10.4416666666667" style="48" customWidth="1"/>
    <col min="7163" max="7163" width="6.10833333333333" style="48" customWidth="1"/>
    <col min="7164" max="7164" width="29.6666666666667" style="48" customWidth="1"/>
    <col min="7165" max="7165" width="17.1083333333333" style="48" customWidth="1"/>
    <col min="7166" max="7166" width="16.6666666666667" style="48" customWidth="1"/>
    <col min="7167" max="7167" width="13.2166666666667" style="48" customWidth="1"/>
    <col min="7168" max="7414" width="10" style="48" customWidth="1"/>
    <col min="7415" max="7417" width="8.88333333333333" style="48"/>
    <col min="7418" max="7418" width="10.4416666666667" style="48" customWidth="1"/>
    <col min="7419" max="7419" width="6.10833333333333" style="48" customWidth="1"/>
    <col min="7420" max="7420" width="29.6666666666667" style="48" customWidth="1"/>
    <col min="7421" max="7421" width="17.1083333333333" style="48" customWidth="1"/>
    <col min="7422" max="7422" width="16.6666666666667" style="48" customWidth="1"/>
    <col min="7423" max="7423" width="13.2166666666667" style="48" customWidth="1"/>
    <col min="7424" max="7670" width="10" style="48" customWidth="1"/>
    <col min="7671" max="7673" width="8.88333333333333" style="48"/>
    <col min="7674" max="7674" width="10.4416666666667" style="48" customWidth="1"/>
    <col min="7675" max="7675" width="6.10833333333333" style="48" customWidth="1"/>
    <col min="7676" max="7676" width="29.6666666666667" style="48" customWidth="1"/>
    <col min="7677" max="7677" width="17.1083333333333" style="48" customWidth="1"/>
    <col min="7678" max="7678" width="16.6666666666667" style="48" customWidth="1"/>
    <col min="7679" max="7679" width="13.2166666666667" style="48" customWidth="1"/>
    <col min="7680" max="7926" width="10" style="48" customWidth="1"/>
    <col min="7927" max="7929" width="8.88333333333333" style="48"/>
    <col min="7930" max="7930" width="10.4416666666667" style="48" customWidth="1"/>
    <col min="7931" max="7931" width="6.10833333333333" style="48" customWidth="1"/>
    <col min="7932" max="7932" width="29.6666666666667" style="48" customWidth="1"/>
    <col min="7933" max="7933" width="17.1083333333333" style="48" customWidth="1"/>
    <col min="7934" max="7934" width="16.6666666666667" style="48" customWidth="1"/>
    <col min="7935" max="7935" width="13.2166666666667" style="48" customWidth="1"/>
    <col min="7936" max="8182" width="10" style="48" customWidth="1"/>
    <col min="8183" max="8185" width="8.88333333333333" style="48"/>
    <col min="8186" max="8186" width="10.4416666666667" style="48" customWidth="1"/>
    <col min="8187" max="8187" width="6.10833333333333" style="48" customWidth="1"/>
    <col min="8188" max="8188" width="29.6666666666667" style="48" customWidth="1"/>
    <col min="8189" max="8189" width="17.1083333333333" style="48" customWidth="1"/>
    <col min="8190" max="8190" width="16.6666666666667" style="48" customWidth="1"/>
    <col min="8191" max="8191" width="13.2166666666667" style="48" customWidth="1"/>
    <col min="8192" max="8438" width="10" style="48" customWidth="1"/>
    <col min="8439" max="8441" width="8.88333333333333" style="48"/>
    <col min="8442" max="8442" width="10.4416666666667" style="48" customWidth="1"/>
    <col min="8443" max="8443" width="6.10833333333333" style="48" customWidth="1"/>
    <col min="8444" max="8444" width="29.6666666666667" style="48" customWidth="1"/>
    <col min="8445" max="8445" width="17.1083333333333" style="48" customWidth="1"/>
    <col min="8446" max="8446" width="16.6666666666667" style="48" customWidth="1"/>
    <col min="8447" max="8447" width="13.2166666666667" style="48" customWidth="1"/>
    <col min="8448" max="8694" width="10" style="48" customWidth="1"/>
    <col min="8695" max="8697" width="8.88333333333333" style="48"/>
    <col min="8698" max="8698" width="10.4416666666667" style="48" customWidth="1"/>
    <col min="8699" max="8699" width="6.10833333333333" style="48" customWidth="1"/>
    <col min="8700" max="8700" width="29.6666666666667" style="48" customWidth="1"/>
    <col min="8701" max="8701" width="17.1083333333333" style="48" customWidth="1"/>
    <col min="8702" max="8702" width="16.6666666666667" style="48" customWidth="1"/>
    <col min="8703" max="8703" width="13.2166666666667" style="48" customWidth="1"/>
    <col min="8704" max="8950" width="10" style="48" customWidth="1"/>
    <col min="8951" max="8953" width="8.88333333333333" style="48"/>
    <col min="8954" max="8954" width="10.4416666666667" style="48" customWidth="1"/>
    <col min="8955" max="8955" width="6.10833333333333" style="48" customWidth="1"/>
    <col min="8956" max="8956" width="29.6666666666667" style="48" customWidth="1"/>
    <col min="8957" max="8957" width="17.1083333333333" style="48" customWidth="1"/>
    <col min="8958" max="8958" width="16.6666666666667" style="48" customWidth="1"/>
    <col min="8959" max="8959" width="13.2166666666667" style="48" customWidth="1"/>
    <col min="8960" max="9206" width="10" style="48" customWidth="1"/>
    <col min="9207" max="9209" width="8.88333333333333" style="48"/>
    <col min="9210" max="9210" width="10.4416666666667" style="48" customWidth="1"/>
    <col min="9211" max="9211" width="6.10833333333333" style="48" customWidth="1"/>
    <col min="9212" max="9212" width="29.6666666666667" style="48" customWidth="1"/>
    <col min="9213" max="9213" width="17.1083333333333" style="48" customWidth="1"/>
    <col min="9214" max="9214" width="16.6666666666667" style="48" customWidth="1"/>
    <col min="9215" max="9215" width="13.2166666666667" style="48" customWidth="1"/>
    <col min="9216" max="9462" width="10" style="48" customWidth="1"/>
    <col min="9463" max="9465" width="8.88333333333333" style="48"/>
    <col min="9466" max="9466" width="10.4416666666667" style="48" customWidth="1"/>
    <col min="9467" max="9467" width="6.10833333333333" style="48" customWidth="1"/>
    <col min="9468" max="9468" width="29.6666666666667" style="48" customWidth="1"/>
    <col min="9469" max="9469" width="17.1083333333333" style="48" customWidth="1"/>
    <col min="9470" max="9470" width="16.6666666666667" style="48" customWidth="1"/>
    <col min="9471" max="9471" width="13.2166666666667" style="48" customWidth="1"/>
    <col min="9472" max="9718" width="10" style="48" customWidth="1"/>
    <col min="9719" max="9721" width="8.88333333333333" style="48"/>
    <col min="9722" max="9722" width="10.4416666666667" style="48" customWidth="1"/>
    <col min="9723" max="9723" width="6.10833333333333" style="48" customWidth="1"/>
    <col min="9724" max="9724" width="29.6666666666667" style="48" customWidth="1"/>
    <col min="9725" max="9725" width="17.1083333333333" style="48" customWidth="1"/>
    <col min="9726" max="9726" width="16.6666666666667" style="48" customWidth="1"/>
    <col min="9727" max="9727" width="13.2166666666667" style="48" customWidth="1"/>
    <col min="9728" max="9974" width="10" style="48" customWidth="1"/>
    <col min="9975" max="9977" width="8.88333333333333" style="48"/>
    <col min="9978" max="9978" width="10.4416666666667" style="48" customWidth="1"/>
    <col min="9979" max="9979" width="6.10833333333333" style="48" customWidth="1"/>
    <col min="9980" max="9980" width="29.6666666666667" style="48" customWidth="1"/>
    <col min="9981" max="9981" width="17.1083333333333" style="48" customWidth="1"/>
    <col min="9982" max="9982" width="16.6666666666667" style="48" customWidth="1"/>
    <col min="9983" max="9983" width="13.2166666666667" style="48" customWidth="1"/>
    <col min="9984" max="10230" width="10" style="48" customWidth="1"/>
    <col min="10231" max="10233" width="8.88333333333333" style="48"/>
    <col min="10234" max="10234" width="10.4416666666667" style="48" customWidth="1"/>
    <col min="10235" max="10235" width="6.10833333333333" style="48" customWidth="1"/>
    <col min="10236" max="10236" width="29.6666666666667" style="48" customWidth="1"/>
    <col min="10237" max="10237" width="17.1083333333333" style="48" customWidth="1"/>
    <col min="10238" max="10238" width="16.6666666666667" style="48" customWidth="1"/>
    <col min="10239" max="10239" width="13.2166666666667" style="48" customWidth="1"/>
    <col min="10240" max="10486" width="10" style="48" customWidth="1"/>
    <col min="10487" max="10489" width="8.88333333333333" style="48"/>
    <col min="10490" max="10490" width="10.4416666666667" style="48" customWidth="1"/>
    <col min="10491" max="10491" width="6.10833333333333" style="48" customWidth="1"/>
    <col min="10492" max="10492" width="29.6666666666667" style="48" customWidth="1"/>
    <col min="10493" max="10493" width="17.1083333333333" style="48" customWidth="1"/>
    <col min="10494" max="10494" width="16.6666666666667" style="48" customWidth="1"/>
    <col min="10495" max="10495" width="13.2166666666667" style="48" customWidth="1"/>
    <col min="10496" max="10742" width="10" style="48" customWidth="1"/>
    <col min="10743" max="10745" width="8.88333333333333" style="48"/>
    <col min="10746" max="10746" width="10.4416666666667" style="48" customWidth="1"/>
    <col min="10747" max="10747" width="6.10833333333333" style="48" customWidth="1"/>
    <col min="10748" max="10748" width="29.6666666666667" style="48" customWidth="1"/>
    <col min="10749" max="10749" width="17.1083333333333" style="48" customWidth="1"/>
    <col min="10750" max="10750" width="16.6666666666667" style="48" customWidth="1"/>
    <col min="10751" max="10751" width="13.2166666666667" style="48" customWidth="1"/>
    <col min="10752" max="10998" width="10" style="48" customWidth="1"/>
    <col min="10999" max="11001" width="8.88333333333333" style="48"/>
    <col min="11002" max="11002" width="10.4416666666667" style="48" customWidth="1"/>
    <col min="11003" max="11003" width="6.10833333333333" style="48" customWidth="1"/>
    <col min="11004" max="11004" width="29.6666666666667" style="48" customWidth="1"/>
    <col min="11005" max="11005" width="17.1083333333333" style="48" customWidth="1"/>
    <col min="11006" max="11006" width="16.6666666666667" style="48" customWidth="1"/>
    <col min="11007" max="11007" width="13.2166666666667" style="48" customWidth="1"/>
    <col min="11008" max="11254" width="10" style="48" customWidth="1"/>
    <col min="11255" max="11257" width="8.88333333333333" style="48"/>
    <col min="11258" max="11258" width="10.4416666666667" style="48" customWidth="1"/>
    <col min="11259" max="11259" width="6.10833333333333" style="48" customWidth="1"/>
    <col min="11260" max="11260" width="29.6666666666667" style="48" customWidth="1"/>
    <col min="11261" max="11261" width="17.1083333333333" style="48" customWidth="1"/>
    <col min="11262" max="11262" width="16.6666666666667" style="48" customWidth="1"/>
    <col min="11263" max="11263" width="13.2166666666667" style="48" customWidth="1"/>
    <col min="11264" max="11510" width="10" style="48" customWidth="1"/>
    <col min="11511" max="11513" width="8.88333333333333" style="48"/>
    <col min="11514" max="11514" width="10.4416666666667" style="48" customWidth="1"/>
    <col min="11515" max="11515" width="6.10833333333333" style="48" customWidth="1"/>
    <col min="11516" max="11516" width="29.6666666666667" style="48" customWidth="1"/>
    <col min="11517" max="11517" width="17.1083333333333" style="48" customWidth="1"/>
    <col min="11518" max="11518" width="16.6666666666667" style="48" customWidth="1"/>
    <col min="11519" max="11519" width="13.2166666666667" style="48" customWidth="1"/>
    <col min="11520" max="11766" width="10" style="48" customWidth="1"/>
    <col min="11767" max="11769" width="8.88333333333333" style="48"/>
    <col min="11770" max="11770" width="10.4416666666667" style="48" customWidth="1"/>
    <col min="11771" max="11771" width="6.10833333333333" style="48" customWidth="1"/>
    <col min="11772" max="11772" width="29.6666666666667" style="48" customWidth="1"/>
    <col min="11773" max="11773" width="17.1083333333333" style="48" customWidth="1"/>
    <col min="11774" max="11774" width="16.6666666666667" style="48" customWidth="1"/>
    <col min="11775" max="11775" width="13.2166666666667" style="48" customWidth="1"/>
    <col min="11776" max="12022" width="10" style="48" customWidth="1"/>
    <col min="12023" max="12025" width="8.88333333333333" style="48"/>
    <col min="12026" max="12026" width="10.4416666666667" style="48" customWidth="1"/>
    <col min="12027" max="12027" width="6.10833333333333" style="48" customWidth="1"/>
    <col min="12028" max="12028" width="29.6666666666667" style="48" customWidth="1"/>
    <col min="12029" max="12029" width="17.1083333333333" style="48" customWidth="1"/>
    <col min="12030" max="12030" width="16.6666666666667" style="48" customWidth="1"/>
    <col min="12031" max="12031" width="13.2166666666667" style="48" customWidth="1"/>
    <col min="12032" max="12278" width="10" style="48" customWidth="1"/>
    <col min="12279" max="12281" width="8.88333333333333" style="48"/>
    <col min="12282" max="12282" width="10.4416666666667" style="48" customWidth="1"/>
    <col min="12283" max="12283" width="6.10833333333333" style="48" customWidth="1"/>
    <col min="12284" max="12284" width="29.6666666666667" style="48" customWidth="1"/>
    <col min="12285" max="12285" width="17.1083333333333" style="48" customWidth="1"/>
    <col min="12286" max="12286" width="16.6666666666667" style="48" customWidth="1"/>
    <col min="12287" max="12287" width="13.2166666666667" style="48" customWidth="1"/>
    <col min="12288" max="12534" width="10" style="48" customWidth="1"/>
    <col min="12535" max="12537" width="8.88333333333333" style="48"/>
    <col min="12538" max="12538" width="10.4416666666667" style="48" customWidth="1"/>
    <col min="12539" max="12539" width="6.10833333333333" style="48" customWidth="1"/>
    <col min="12540" max="12540" width="29.6666666666667" style="48" customWidth="1"/>
    <col min="12541" max="12541" width="17.1083333333333" style="48" customWidth="1"/>
    <col min="12542" max="12542" width="16.6666666666667" style="48" customWidth="1"/>
    <col min="12543" max="12543" width="13.2166666666667" style="48" customWidth="1"/>
    <col min="12544" max="12790" width="10" style="48" customWidth="1"/>
    <col min="12791" max="12793" width="8.88333333333333" style="48"/>
    <col min="12794" max="12794" width="10.4416666666667" style="48" customWidth="1"/>
    <col min="12795" max="12795" width="6.10833333333333" style="48" customWidth="1"/>
    <col min="12796" max="12796" width="29.6666666666667" style="48" customWidth="1"/>
    <col min="12797" max="12797" width="17.1083333333333" style="48" customWidth="1"/>
    <col min="12798" max="12798" width="16.6666666666667" style="48" customWidth="1"/>
    <col min="12799" max="12799" width="13.2166666666667" style="48" customWidth="1"/>
    <col min="12800" max="13046" width="10" style="48" customWidth="1"/>
    <col min="13047" max="13049" width="8.88333333333333" style="48"/>
    <col min="13050" max="13050" width="10.4416666666667" style="48" customWidth="1"/>
    <col min="13051" max="13051" width="6.10833333333333" style="48" customWidth="1"/>
    <col min="13052" max="13052" width="29.6666666666667" style="48" customWidth="1"/>
    <col min="13053" max="13053" width="17.1083333333333" style="48" customWidth="1"/>
    <col min="13054" max="13054" width="16.6666666666667" style="48" customWidth="1"/>
    <col min="13055" max="13055" width="13.2166666666667" style="48" customWidth="1"/>
    <col min="13056" max="13302" width="10" style="48" customWidth="1"/>
    <col min="13303" max="13305" width="8.88333333333333" style="48"/>
    <col min="13306" max="13306" width="10.4416666666667" style="48" customWidth="1"/>
    <col min="13307" max="13307" width="6.10833333333333" style="48" customWidth="1"/>
    <col min="13308" max="13308" width="29.6666666666667" style="48" customWidth="1"/>
    <col min="13309" max="13309" width="17.1083333333333" style="48" customWidth="1"/>
    <col min="13310" max="13310" width="16.6666666666667" style="48" customWidth="1"/>
    <col min="13311" max="13311" width="13.2166666666667" style="48" customWidth="1"/>
    <col min="13312" max="13558" width="10" style="48" customWidth="1"/>
    <col min="13559" max="13561" width="8.88333333333333" style="48"/>
    <col min="13562" max="13562" width="10.4416666666667" style="48" customWidth="1"/>
    <col min="13563" max="13563" width="6.10833333333333" style="48" customWidth="1"/>
    <col min="13564" max="13564" width="29.6666666666667" style="48" customWidth="1"/>
    <col min="13565" max="13565" width="17.1083333333333" style="48" customWidth="1"/>
    <col min="13566" max="13566" width="16.6666666666667" style="48" customWidth="1"/>
    <col min="13567" max="13567" width="13.2166666666667" style="48" customWidth="1"/>
    <col min="13568" max="13814" width="10" style="48" customWidth="1"/>
    <col min="13815" max="13817" width="8.88333333333333" style="48"/>
    <col min="13818" max="13818" width="10.4416666666667" style="48" customWidth="1"/>
    <col min="13819" max="13819" width="6.10833333333333" style="48" customWidth="1"/>
    <col min="13820" max="13820" width="29.6666666666667" style="48" customWidth="1"/>
    <col min="13821" max="13821" width="17.1083333333333" style="48" customWidth="1"/>
    <col min="13822" max="13822" width="16.6666666666667" style="48" customWidth="1"/>
    <col min="13823" max="13823" width="13.2166666666667" style="48" customWidth="1"/>
    <col min="13824" max="14070" width="10" style="48" customWidth="1"/>
    <col min="14071" max="14073" width="8.88333333333333" style="48"/>
    <col min="14074" max="14074" width="10.4416666666667" style="48" customWidth="1"/>
    <col min="14075" max="14075" width="6.10833333333333" style="48" customWidth="1"/>
    <col min="14076" max="14076" width="29.6666666666667" style="48" customWidth="1"/>
    <col min="14077" max="14077" width="17.1083333333333" style="48" customWidth="1"/>
    <col min="14078" max="14078" width="16.6666666666667" style="48" customWidth="1"/>
    <col min="14079" max="14079" width="13.2166666666667" style="48" customWidth="1"/>
    <col min="14080" max="14326" width="10" style="48" customWidth="1"/>
    <col min="14327" max="14329" width="8.88333333333333" style="48"/>
    <col min="14330" max="14330" width="10.4416666666667" style="48" customWidth="1"/>
    <col min="14331" max="14331" width="6.10833333333333" style="48" customWidth="1"/>
    <col min="14332" max="14332" width="29.6666666666667" style="48" customWidth="1"/>
    <col min="14333" max="14333" width="17.1083333333333" style="48" customWidth="1"/>
    <col min="14334" max="14334" width="16.6666666666667" style="48" customWidth="1"/>
    <col min="14335" max="14335" width="13.2166666666667" style="48" customWidth="1"/>
    <col min="14336" max="14582" width="10" style="48" customWidth="1"/>
    <col min="14583" max="14585" width="8.88333333333333" style="48"/>
    <col min="14586" max="14586" width="10.4416666666667" style="48" customWidth="1"/>
    <col min="14587" max="14587" width="6.10833333333333" style="48" customWidth="1"/>
    <col min="14588" max="14588" width="29.6666666666667" style="48" customWidth="1"/>
    <col min="14589" max="14589" width="17.1083333333333" style="48" customWidth="1"/>
    <col min="14590" max="14590" width="16.6666666666667" style="48" customWidth="1"/>
    <col min="14591" max="14591" width="13.2166666666667" style="48" customWidth="1"/>
    <col min="14592" max="14838" width="10" style="48" customWidth="1"/>
    <col min="14839" max="14841" width="8.88333333333333" style="48"/>
    <col min="14842" max="14842" width="10.4416666666667" style="48" customWidth="1"/>
    <col min="14843" max="14843" width="6.10833333333333" style="48" customWidth="1"/>
    <col min="14844" max="14844" width="29.6666666666667" style="48" customWidth="1"/>
    <col min="14845" max="14845" width="17.1083333333333" style="48" customWidth="1"/>
    <col min="14846" max="14846" width="16.6666666666667" style="48" customWidth="1"/>
    <col min="14847" max="14847" width="13.2166666666667" style="48" customWidth="1"/>
    <col min="14848" max="15094" width="10" style="48" customWidth="1"/>
    <col min="15095" max="15097" width="8.88333333333333" style="48"/>
    <col min="15098" max="15098" width="10.4416666666667" style="48" customWidth="1"/>
    <col min="15099" max="15099" width="6.10833333333333" style="48" customWidth="1"/>
    <col min="15100" max="15100" width="29.6666666666667" style="48" customWidth="1"/>
    <col min="15101" max="15101" width="17.1083333333333" style="48" customWidth="1"/>
    <col min="15102" max="15102" width="16.6666666666667" style="48" customWidth="1"/>
    <col min="15103" max="15103" width="13.2166666666667" style="48" customWidth="1"/>
    <col min="15104" max="15350" width="10" style="48" customWidth="1"/>
    <col min="15351" max="15353" width="8.88333333333333" style="48"/>
    <col min="15354" max="15354" width="10.4416666666667" style="48" customWidth="1"/>
    <col min="15355" max="15355" width="6.10833333333333" style="48" customWidth="1"/>
    <col min="15356" max="15356" width="29.6666666666667" style="48" customWidth="1"/>
    <col min="15357" max="15357" width="17.1083333333333" style="48" customWidth="1"/>
    <col min="15358" max="15358" width="16.6666666666667" style="48" customWidth="1"/>
    <col min="15359" max="15359" width="13.2166666666667" style="48" customWidth="1"/>
    <col min="15360" max="15606" width="10" style="48" customWidth="1"/>
    <col min="15607" max="15609" width="8.88333333333333" style="48"/>
    <col min="15610" max="15610" width="10.4416666666667" style="48" customWidth="1"/>
    <col min="15611" max="15611" width="6.10833333333333" style="48" customWidth="1"/>
    <col min="15612" max="15612" width="29.6666666666667" style="48" customWidth="1"/>
    <col min="15613" max="15613" width="17.1083333333333" style="48" customWidth="1"/>
    <col min="15614" max="15614" width="16.6666666666667" style="48" customWidth="1"/>
    <col min="15615" max="15615" width="13.2166666666667" style="48" customWidth="1"/>
    <col min="15616" max="15862" width="10" style="48" customWidth="1"/>
    <col min="15863" max="15865" width="8.88333333333333" style="48"/>
    <col min="15866" max="15866" width="10.4416666666667" style="48" customWidth="1"/>
    <col min="15867" max="15867" width="6.10833333333333" style="48" customWidth="1"/>
    <col min="15868" max="15868" width="29.6666666666667" style="48" customWidth="1"/>
    <col min="15869" max="15869" width="17.1083333333333" style="48" customWidth="1"/>
    <col min="15870" max="15870" width="16.6666666666667" style="48" customWidth="1"/>
    <col min="15871" max="15871" width="13.2166666666667" style="48" customWidth="1"/>
    <col min="15872" max="16118" width="10" style="48" customWidth="1"/>
    <col min="16119" max="16121" width="8.88333333333333" style="48"/>
    <col min="16122" max="16122" width="10.4416666666667" style="48" customWidth="1"/>
    <col min="16123" max="16123" width="6.10833333333333" style="48" customWidth="1"/>
    <col min="16124" max="16124" width="29.6666666666667" style="48" customWidth="1"/>
    <col min="16125" max="16125" width="17.1083333333333" style="48" customWidth="1"/>
    <col min="16126" max="16126" width="16.6666666666667" style="48" customWidth="1"/>
    <col min="16127" max="16127" width="13.2166666666667" style="48" customWidth="1"/>
    <col min="16128" max="16374" width="10" style="48" customWidth="1"/>
    <col min="16375" max="16376" width="8.88333333333333" style="48"/>
    <col min="16377" max="16383" width="8.88333333333333" style="48" customWidth="1"/>
    <col min="16384" max="16384" width="8.88333333333333" style="48"/>
  </cols>
  <sheetData>
    <row r="1" spans="1:5">
      <c r="A1" s="49" t="s">
        <v>125</v>
      </c>
      <c r="B1" s="50"/>
      <c r="D1" s="51"/>
      <c r="E1" s="51"/>
    </row>
    <row r="2" ht="45" customHeight="1" spans="1:5">
      <c r="A2" s="52" t="s">
        <v>126</v>
      </c>
      <c r="B2" s="52"/>
      <c r="C2" s="52"/>
      <c r="D2" s="52"/>
      <c r="E2" s="52"/>
    </row>
    <row r="3" ht="25.2" customHeight="1" spans="1:5">
      <c r="A3" s="53"/>
      <c r="B3" s="54"/>
      <c r="C3" s="55"/>
      <c r="D3" s="56"/>
      <c r="E3" s="57" t="s">
        <v>6</v>
      </c>
    </row>
    <row r="4" s="43" customFormat="1" ht="38.25" customHeight="1" spans="1:246">
      <c r="A4" s="58" t="s">
        <v>112</v>
      </c>
      <c r="B4" s="58" t="s">
        <v>127</v>
      </c>
      <c r="C4" s="58" t="s">
        <v>7</v>
      </c>
      <c r="D4" s="58" t="s">
        <v>128</v>
      </c>
      <c r="E4" s="58" t="s">
        <v>115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</row>
    <row r="5" ht="37.8" customHeight="1" spans="1:5">
      <c r="A5" s="60" t="s">
        <v>129</v>
      </c>
      <c r="B5" s="116"/>
      <c r="C5" s="116"/>
      <c r="D5" s="82">
        <f>D6</f>
        <v>25941</v>
      </c>
      <c r="E5" s="117"/>
    </row>
    <row r="6" ht="37.8" customHeight="1" spans="1:5">
      <c r="A6" s="69" t="s">
        <v>130</v>
      </c>
      <c r="B6" s="118" t="s">
        <v>131</v>
      </c>
      <c r="C6" s="119"/>
      <c r="D6" s="85">
        <f>SUM(D7:D8)</f>
        <v>25941</v>
      </c>
      <c r="E6" s="120"/>
    </row>
    <row r="7" s="44" customFormat="1" ht="37.8" customHeight="1" spans="1:246">
      <c r="A7" s="70"/>
      <c r="B7" s="116">
        <v>1</v>
      </c>
      <c r="C7" s="121" t="s">
        <v>132</v>
      </c>
      <c r="D7" s="88">
        <v>8000</v>
      </c>
      <c r="E7" s="122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</row>
    <row r="8" s="44" customFormat="1" ht="37.8" customHeight="1" spans="1:246">
      <c r="A8" s="71"/>
      <c r="B8" s="116">
        <v>2</v>
      </c>
      <c r="C8" s="121" t="s">
        <v>133</v>
      </c>
      <c r="D8" s="88">
        <v>17941</v>
      </c>
      <c r="E8" s="122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</row>
    <row r="9" s="45" customFormat="1" ht="32.1" customHeight="1" spans="1:246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</row>
    <row r="10" s="44" customFormat="1" ht="32.1" customHeight="1" spans="1:246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</row>
    <row r="11" s="46" customFormat="1" ht="32.1" customHeight="1" spans="1:246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</row>
    <row r="12" s="46" customFormat="1" ht="32.1" customHeight="1" spans="1:246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</row>
    <row r="13" s="46" customFormat="1" ht="32.1" customHeight="1" spans="1:246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</row>
    <row r="14" s="46" customFormat="1" ht="32.1" customHeight="1" spans="1:246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</row>
    <row r="15" s="46" customFormat="1" ht="32.1" customHeight="1" spans="1:24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</row>
    <row r="16" s="46" customFormat="1" ht="32.1" customHeight="1" spans="1:246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</row>
    <row r="17" s="46" customFormat="1" ht="32.1" customHeight="1" spans="1:246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</row>
    <row r="18" s="46" customFormat="1" ht="35.1" customHeight="1" spans="1:246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</row>
    <row r="19" s="46" customFormat="1" ht="35.1" customHeight="1" spans="1:246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</row>
    <row r="20" s="46" customFormat="1" ht="35.1" customHeight="1" spans="1:246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</row>
  </sheetData>
  <mergeCells count="4">
    <mergeCell ref="A2:E2"/>
    <mergeCell ref="A5:C5"/>
    <mergeCell ref="B6:C6"/>
    <mergeCell ref="A6:A8"/>
  </mergeCells>
  <printOptions horizontalCentered="1"/>
  <pageMargins left="0.984251968503937" right="0.984251968503937" top="0.984251968503937" bottom="0.984251968503937" header="0.118110236220472" footer="0.118110236220472"/>
  <pageSetup paperSize="9" scale="92" fitToHeight="0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I98"/>
  <sheetViews>
    <sheetView showGridLines="0" showZeros="0" view="pageBreakPreview" zoomScaleNormal="90" workbookViewId="0">
      <pane xSplit="1" ySplit="5" topLeftCell="B26" activePane="bottomRight" state="frozen"/>
      <selection/>
      <selection pane="topRight"/>
      <selection pane="bottomLeft"/>
      <selection pane="bottomRight" activeCell="D37" sqref="D37"/>
    </sheetView>
  </sheetViews>
  <sheetFormatPr defaultColWidth="10" defaultRowHeight="13.5"/>
  <cols>
    <col min="1" max="1" width="45.4416666666667" style="92" customWidth="1"/>
    <col min="2" max="2" width="14.3333333333333" style="92" customWidth="1"/>
    <col min="3" max="3" width="14.6666666666667" style="92" customWidth="1"/>
    <col min="4" max="4" width="14.2166666666667" style="92" customWidth="1"/>
    <col min="5" max="16384" width="10" style="92"/>
  </cols>
  <sheetData>
    <row r="1" ht="14.25" spans="1:4">
      <c r="A1" s="49" t="s">
        <v>134</v>
      </c>
      <c r="B1" s="111"/>
      <c r="C1" s="111"/>
      <c r="D1" s="111"/>
    </row>
    <row r="2" s="108" customFormat="1" ht="30" customHeight="1" spans="1:9">
      <c r="A2" s="93" t="s">
        <v>135</v>
      </c>
      <c r="B2" s="93"/>
      <c r="C2" s="93"/>
      <c r="D2" s="93"/>
      <c r="F2" s="112"/>
      <c r="G2" s="112"/>
      <c r="H2" s="112"/>
      <c r="I2" s="112"/>
    </row>
    <row r="3" s="108" customFormat="1" ht="19.2" customHeight="1" spans="1:9">
      <c r="A3" s="93"/>
      <c r="B3" s="93"/>
      <c r="C3" s="93"/>
      <c r="D3" s="57" t="s">
        <v>6</v>
      </c>
      <c r="F3" s="112"/>
      <c r="G3" s="112"/>
      <c r="H3" s="112"/>
      <c r="I3" s="112"/>
    </row>
    <row r="4" s="109" customFormat="1" ht="21" customHeight="1" spans="1:4">
      <c r="A4" s="95" t="s">
        <v>7</v>
      </c>
      <c r="B4" s="95" t="s">
        <v>8</v>
      </c>
      <c r="C4" s="95"/>
      <c r="D4" s="95"/>
    </row>
    <row r="5" s="109" customFormat="1" ht="22.2" customHeight="1" spans="1:4">
      <c r="A5" s="95"/>
      <c r="B5" s="95" t="s">
        <v>11</v>
      </c>
      <c r="C5" s="96" t="s">
        <v>12</v>
      </c>
      <c r="D5" s="96" t="s">
        <v>13</v>
      </c>
    </row>
    <row r="6" ht="18" customHeight="1" spans="1:4">
      <c r="A6" s="97" t="s">
        <v>136</v>
      </c>
      <c r="B6" s="113"/>
      <c r="C6" s="113"/>
      <c r="D6" s="113">
        <f>C6-B6</f>
        <v>0</v>
      </c>
    </row>
    <row r="7" ht="18" customHeight="1" spans="1:4">
      <c r="A7" s="97" t="s">
        <v>137</v>
      </c>
      <c r="B7" s="113"/>
      <c r="C7" s="113"/>
      <c r="D7" s="113">
        <f t="shared" ref="D7:D45" si="0">C7-B7</f>
        <v>0</v>
      </c>
    </row>
    <row r="8" ht="18" customHeight="1" spans="1:4">
      <c r="A8" s="97" t="s">
        <v>138</v>
      </c>
      <c r="B8" s="113"/>
      <c r="C8" s="113"/>
      <c r="D8" s="113">
        <f t="shared" si="0"/>
        <v>0</v>
      </c>
    </row>
    <row r="9" ht="18" customHeight="1" spans="1:4">
      <c r="A9" s="97" t="s">
        <v>139</v>
      </c>
      <c r="B9" s="113"/>
      <c r="C9" s="113"/>
      <c r="D9" s="113">
        <f t="shared" si="0"/>
        <v>0</v>
      </c>
    </row>
    <row r="10" ht="18" customHeight="1" spans="1:4">
      <c r="A10" s="97" t="s">
        <v>140</v>
      </c>
      <c r="B10" s="113"/>
      <c r="C10" s="113"/>
      <c r="D10" s="113">
        <f t="shared" si="0"/>
        <v>0</v>
      </c>
    </row>
    <row r="11" ht="18" customHeight="1" spans="1:4">
      <c r="A11" s="97" t="s">
        <v>141</v>
      </c>
      <c r="B11" s="98">
        <f>SUM(B12:B16)</f>
        <v>1581276</v>
      </c>
      <c r="C11" s="98">
        <f>SUM(C12:C16)</f>
        <v>650000</v>
      </c>
      <c r="D11" s="113">
        <f t="shared" si="0"/>
        <v>-931276</v>
      </c>
    </row>
    <row r="12" ht="18" customHeight="1" spans="1:4">
      <c r="A12" s="102" t="s">
        <v>142</v>
      </c>
      <c r="B12" s="98">
        <v>1581276</v>
      </c>
      <c r="C12" s="98">
        <v>650000</v>
      </c>
      <c r="D12" s="113">
        <f t="shared" si="0"/>
        <v>-931276</v>
      </c>
    </row>
    <row r="13" ht="18" customHeight="1" spans="1:4">
      <c r="A13" s="102" t="s">
        <v>143</v>
      </c>
      <c r="B13" s="98"/>
      <c r="C13" s="98"/>
      <c r="D13" s="113">
        <f t="shared" si="0"/>
        <v>0</v>
      </c>
    </row>
    <row r="14" ht="18" customHeight="1" spans="1:4">
      <c r="A14" s="102" t="s">
        <v>144</v>
      </c>
      <c r="B14" s="98"/>
      <c r="C14" s="98"/>
      <c r="D14" s="113">
        <f t="shared" si="0"/>
        <v>0</v>
      </c>
    </row>
    <row r="15" ht="18" customHeight="1" spans="1:4">
      <c r="A15" s="102" t="s">
        <v>145</v>
      </c>
      <c r="B15" s="98"/>
      <c r="C15" s="98"/>
      <c r="D15" s="113">
        <f t="shared" si="0"/>
        <v>0</v>
      </c>
    </row>
    <row r="16" ht="18" customHeight="1" spans="1:4">
      <c r="A16" s="102" t="s">
        <v>146</v>
      </c>
      <c r="B16" s="113"/>
      <c r="C16" s="113"/>
      <c r="D16" s="113">
        <f t="shared" si="0"/>
        <v>0</v>
      </c>
    </row>
    <row r="17" ht="18" customHeight="1" spans="1:4">
      <c r="A17" s="97" t="s">
        <v>147</v>
      </c>
      <c r="B17" s="113"/>
      <c r="C17" s="113"/>
      <c r="D17" s="113">
        <f t="shared" si="0"/>
        <v>0</v>
      </c>
    </row>
    <row r="18" ht="18" customHeight="1" spans="1:4">
      <c r="A18" s="97" t="s">
        <v>148</v>
      </c>
      <c r="B18" s="113">
        <v>0</v>
      </c>
      <c r="C18" s="113"/>
      <c r="D18" s="113">
        <f t="shared" si="0"/>
        <v>0</v>
      </c>
    </row>
    <row r="19" ht="18" customHeight="1" spans="1:4">
      <c r="A19" s="102" t="s">
        <v>149</v>
      </c>
      <c r="B19" s="98"/>
      <c r="C19" s="98"/>
      <c r="D19" s="113">
        <f t="shared" si="0"/>
        <v>0</v>
      </c>
    </row>
    <row r="20" ht="18" customHeight="1" spans="1:4">
      <c r="A20" s="102" t="s">
        <v>150</v>
      </c>
      <c r="B20" s="98"/>
      <c r="C20" s="98"/>
      <c r="D20" s="113">
        <f t="shared" si="0"/>
        <v>0</v>
      </c>
    </row>
    <row r="21" ht="18" customHeight="1" spans="1:4">
      <c r="A21" s="97" t="s">
        <v>151</v>
      </c>
      <c r="B21" s="113">
        <v>3000</v>
      </c>
      <c r="C21" s="113">
        <v>3000</v>
      </c>
      <c r="D21" s="113">
        <f t="shared" si="0"/>
        <v>0</v>
      </c>
    </row>
    <row r="22" ht="18" customHeight="1" spans="1:4">
      <c r="A22" s="97" t="s">
        <v>152</v>
      </c>
      <c r="B22" s="113"/>
      <c r="C22" s="113"/>
      <c r="D22" s="113">
        <f t="shared" si="0"/>
        <v>0</v>
      </c>
    </row>
    <row r="23" ht="18" customHeight="1" spans="1:4">
      <c r="A23" s="97" t="s">
        <v>153</v>
      </c>
      <c r="B23" s="113"/>
      <c r="C23" s="113"/>
      <c r="D23" s="113">
        <f t="shared" si="0"/>
        <v>0</v>
      </c>
    </row>
    <row r="24" ht="18" customHeight="1" spans="1:4">
      <c r="A24" s="97" t="s">
        <v>154</v>
      </c>
      <c r="B24" s="113"/>
      <c r="C24" s="113"/>
      <c r="D24" s="113">
        <f t="shared" si="0"/>
        <v>0</v>
      </c>
    </row>
    <row r="25" ht="18" customHeight="1" spans="1:4">
      <c r="A25" s="97" t="s">
        <v>155</v>
      </c>
      <c r="B25" s="113">
        <v>4643</v>
      </c>
      <c r="C25" s="113">
        <v>4643</v>
      </c>
      <c r="D25" s="113">
        <f t="shared" si="0"/>
        <v>0</v>
      </c>
    </row>
    <row r="26" ht="18" customHeight="1" spans="1:4">
      <c r="A26" s="97" t="s">
        <v>156</v>
      </c>
      <c r="B26" s="113">
        <v>0</v>
      </c>
      <c r="C26" s="113"/>
      <c r="D26" s="113">
        <f t="shared" si="0"/>
        <v>0</v>
      </c>
    </row>
    <row r="27" ht="18" customHeight="1" spans="1:4">
      <c r="A27" s="102" t="s">
        <v>157</v>
      </c>
      <c r="B27" s="98"/>
      <c r="C27" s="98"/>
      <c r="D27" s="113">
        <f t="shared" si="0"/>
        <v>0</v>
      </c>
    </row>
    <row r="28" ht="18" customHeight="1" spans="1:4">
      <c r="A28" s="102" t="s">
        <v>158</v>
      </c>
      <c r="B28" s="98"/>
      <c r="C28" s="98"/>
      <c r="D28" s="113">
        <f t="shared" si="0"/>
        <v>0</v>
      </c>
    </row>
    <row r="29" ht="18" customHeight="1" spans="1:4">
      <c r="A29" s="102" t="s">
        <v>159</v>
      </c>
      <c r="B29" s="98"/>
      <c r="C29" s="98"/>
      <c r="D29" s="113">
        <f t="shared" si="0"/>
        <v>0</v>
      </c>
    </row>
    <row r="30" ht="18" customHeight="1" spans="1:4">
      <c r="A30" s="102" t="s">
        <v>160</v>
      </c>
      <c r="B30" s="98"/>
      <c r="C30" s="98"/>
      <c r="D30" s="113">
        <f t="shared" si="0"/>
        <v>0</v>
      </c>
    </row>
    <row r="31" ht="18" customHeight="1" spans="1:4">
      <c r="A31" s="102" t="s">
        <v>161</v>
      </c>
      <c r="B31" s="98"/>
      <c r="C31" s="98"/>
      <c r="D31" s="113">
        <f t="shared" si="0"/>
        <v>0</v>
      </c>
    </row>
    <row r="32" ht="18" customHeight="1" spans="1:4">
      <c r="A32" s="97" t="s">
        <v>162</v>
      </c>
      <c r="B32" s="113"/>
      <c r="C32" s="113"/>
      <c r="D32" s="113">
        <f t="shared" si="0"/>
        <v>0</v>
      </c>
    </row>
    <row r="33" ht="18" customHeight="1" spans="1:4">
      <c r="A33" s="102" t="s">
        <v>163</v>
      </c>
      <c r="B33" s="98"/>
      <c r="C33" s="98"/>
      <c r="D33" s="113">
        <f t="shared" si="0"/>
        <v>0</v>
      </c>
    </row>
    <row r="34" ht="18" customHeight="1" spans="1:4">
      <c r="A34" s="102"/>
      <c r="B34" s="98"/>
      <c r="C34" s="98"/>
      <c r="D34" s="113">
        <f t="shared" si="0"/>
        <v>0</v>
      </c>
    </row>
    <row r="35" s="110" customFormat="1" ht="18" customHeight="1" spans="1:4">
      <c r="A35" s="103" t="s">
        <v>40</v>
      </c>
      <c r="B35" s="104">
        <f>SUM(B6:B11,B17:B18,B21:B26,B32:B33)</f>
        <v>1588919</v>
      </c>
      <c r="C35" s="104">
        <f>SUM(C6:C11,C17:C18,C21:C26,C32:C33)</f>
        <v>657643</v>
      </c>
      <c r="D35" s="114">
        <f t="shared" si="0"/>
        <v>-931276</v>
      </c>
    </row>
    <row r="36" s="110" customFormat="1" ht="18" customHeight="1" spans="1:4">
      <c r="A36" s="105" t="s">
        <v>77</v>
      </c>
      <c r="B36" s="104">
        <f>SUM(B37:B40,B42:B43)</f>
        <v>133897</v>
      </c>
      <c r="C36" s="104">
        <f>SUM(C37:C40,C42:C43)</f>
        <v>877734</v>
      </c>
      <c r="D36" s="114">
        <f>C36-B36</f>
        <v>743837</v>
      </c>
    </row>
    <row r="37" ht="18" customHeight="1" spans="1:4">
      <c r="A37" s="102" t="s">
        <v>164</v>
      </c>
      <c r="B37" s="98">
        <v>2527</v>
      </c>
      <c r="C37" s="98">
        <v>6328</v>
      </c>
      <c r="D37" s="113">
        <f t="shared" si="0"/>
        <v>3801</v>
      </c>
    </row>
    <row r="38" ht="18" customHeight="1" spans="1:4">
      <c r="A38" s="102" t="s">
        <v>165</v>
      </c>
      <c r="B38" s="98"/>
      <c r="C38" s="98"/>
      <c r="D38" s="113">
        <f t="shared" si="0"/>
        <v>0</v>
      </c>
    </row>
    <row r="39" ht="18" customHeight="1" spans="1:4">
      <c r="A39" s="102" t="s">
        <v>90</v>
      </c>
      <c r="B39" s="98">
        <v>131370</v>
      </c>
      <c r="C39" s="98">
        <v>121172</v>
      </c>
      <c r="D39" s="113">
        <f t="shared" si="0"/>
        <v>-10198</v>
      </c>
    </row>
    <row r="40" ht="18" customHeight="1" spans="1:4">
      <c r="A40" s="102" t="s">
        <v>92</v>
      </c>
      <c r="B40" s="98">
        <f>SUM(B41)</f>
        <v>0</v>
      </c>
      <c r="C40" s="98"/>
      <c r="D40" s="113">
        <f t="shared" si="0"/>
        <v>0</v>
      </c>
    </row>
    <row r="41" ht="18" customHeight="1" spans="1:4">
      <c r="A41" s="102" t="s">
        <v>166</v>
      </c>
      <c r="B41" s="98"/>
      <c r="C41" s="98"/>
      <c r="D41" s="113">
        <f t="shared" si="0"/>
        <v>0</v>
      </c>
    </row>
    <row r="42" ht="18" customHeight="1" spans="1:4">
      <c r="A42" s="106" t="s">
        <v>167</v>
      </c>
      <c r="B42" s="98"/>
      <c r="C42" s="98"/>
      <c r="D42" s="113">
        <f t="shared" si="0"/>
        <v>0</v>
      </c>
    </row>
    <row r="43" ht="18" customHeight="1" spans="1:4">
      <c r="A43" s="106" t="s">
        <v>168</v>
      </c>
      <c r="B43" s="98"/>
      <c r="C43" s="98">
        <v>750234</v>
      </c>
      <c r="D43" s="113">
        <f t="shared" si="0"/>
        <v>750234</v>
      </c>
    </row>
    <row r="44" ht="18" customHeight="1" spans="1:4">
      <c r="A44" s="106"/>
      <c r="B44" s="115"/>
      <c r="C44" s="115"/>
      <c r="D44" s="113">
        <f t="shared" si="0"/>
        <v>0</v>
      </c>
    </row>
    <row r="45" s="110" customFormat="1" ht="18" customHeight="1" spans="1:4">
      <c r="A45" s="103" t="s">
        <v>108</v>
      </c>
      <c r="B45" s="104">
        <f>SUM(B35,B36)</f>
        <v>1722816</v>
      </c>
      <c r="C45" s="104">
        <f>SUM(C35,C36)</f>
        <v>1535377</v>
      </c>
      <c r="D45" s="114">
        <f t="shared" si="0"/>
        <v>-187439</v>
      </c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</sheetData>
  <mergeCells count="4">
    <mergeCell ref="A2:D2"/>
    <mergeCell ref="F2:I2"/>
    <mergeCell ref="B4:D4"/>
    <mergeCell ref="A4:A5"/>
  </mergeCells>
  <printOptions horizontalCentered="1"/>
  <pageMargins left="0.7" right="0.7" top="0.590277777777778" bottom="0.393055555555556" header="0.3" footer="0.3"/>
  <pageSetup paperSize="9" scale="83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opLeftCell="A28" workbookViewId="0">
      <selection activeCell="C53" sqref="C53"/>
    </sheetView>
  </sheetViews>
  <sheetFormatPr defaultColWidth="9" defaultRowHeight="13.5" outlineLevelCol="3"/>
  <cols>
    <col min="1" max="1" width="66.375" customWidth="1"/>
    <col min="2" max="2" width="13.8833333333333" customWidth="1"/>
    <col min="3" max="3" width="14.3333333333333" customWidth="1"/>
    <col min="4" max="4" width="13" customWidth="1"/>
  </cols>
  <sheetData>
    <row r="1" ht="14.25" spans="1:4">
      <c r="A1" s="49" t="s">
        <v>169</v>
      </c>
      <c r="B1" s="92"/>
      <c r="C1" s="92"/>
      <c r="D1" s="92"/>
    </row>
    <row r="2" ht="24" spans="1:4">
      <c r="A2" s="93" t="s">
        <v>170</v>
      </c>
      <c r="B2" s="93"/>
      <c r="C2" s="93"/>
      <c r="D2" s="93"/>
    </row>
    <row r="3" spans="1:4">
      <c r="A3" s="92"/>
      <c r="B3" s="92"/>
      <c r="C3" s="92"/>
      <c r="D3" s="94" t="s">
        <v>6</v>
      </c>
    </row>
    <row r="4" spans="1:4">
      <c r="A4" s="95" t="s">
        <v>7</v>
      </c>
      <c r="B4" s="95" t="s">
        <v>43</v>
      </c>
      <c r="C4" s="95"/>
      <c r="D4" s="95"/>
    </row>
    <row r="5" ht="17" customHeight="1" spans="1:4">
      <c r="A5" s="95"/>
      <c r="B5" s="95" t="s">
        <v>11</v>
      </c>
      <c r="C5" s="96" t="s">
        <v>12</v>
      </c>
      <c r="D5" s="96" t="s">
        <v>13</v>
      </c>
    </row>
    <row r="6" ht="17" customHeight="1" spans="1:4">
      <c r="A6" s="97" t="s">
        <v>171</v>
      </c>
      <c r="B6" s="98">
        <v>125</v>
      </c>
      <c r="C6" s="98">
        <v>179</v>
      </c>
      <c r="D6" s="98">
        <v>54</v>
      </c>
    </row>
    <row r="7" ht="17" customHeight="1" spans="1:4">
      <c r="A7" s="99" t="s">
        <v>172</v>
      </c>
      <c r="B7" s="98">
        <v>125</v>
      </c>
      <c r="C7" s="98">
        <v>179</v>
      </c>
      <c r="D7" s="98">
        <v>54</v>
      </c>
    </row>
    <row r="8" ht="17" customHeight="1" spans="1:4">
      <c r="A8" s="99" t="s">
        <v>173</v>
      </c>
      <c r="B8" s="98"/>
      <c r="C8" s="98"/>
      <c r="D8" s="98"/>
    </row>
    <row r="9" ht="17" customHeight="1" spans="1:4">
      <c r="A9" s="99" t="s">
        <v>174</v>
      </c>
      <c r="B9" s="98"/>
      <c r="C9" s="98"/>
      <c r="D9" s="98"/>
    </row>
    <row r="10" ht="17" customHeight="1" spans="1:4">
      <c r="A10" s="97" t="s">
        <v>175</v>
      </c>
      <c r="B10" s="98"/>
      <c r="C10" s="98"/>
      <c r="D10" s="98"/>
    </row>
    <row r="11" ht="17" customHeight="1" spans="1:4">
      <c r="A11" s="99" t="s">
        <v>176</v>
      </c>
      <c r="B11" s="98"/>
      <c r="C11" s="98"/>
      <c r="D11" s="98"/>
    </row>
    <row r="12" ht="17" customHeight="1" spans="1:4">
      <c r="A12" s="99" t="s">
        <v>177</v>
      </c>
      <c r="B12" s="98"/>
      <c r="C12" s="98"/>
      <c r="D12" s="98"/>
    </row>
    <row r="13" ht="17" customHeight="1" spans="1:4">
      <c r="A13" s="99" t="s">
        <v>178</v>
      </c>
      <c r="B13" s="98"/>
      <c r="C13" s="98"/>
      <c r="D13" s="98"/>
    </row>
    <row r="14" ht="17" customHeight="1" spans="1:4">
      <c r="A14" s="97" t="s">
        <v>179</v>
      </c>
      <c r="B14" s="98"/>
      <c r="C14" s="98"/>
      <c r="D14" s="98"/>
    </row>
    <row r="15" ht="17" customHeight="1" spans="1:4">
      <c r="A15" s="97" t="s">
        <v>180</v>
      </c>
      <c r="B15" s="98"/>
      <c r="C15" s="98"/>
      <c r="D15" s="98"/>
    </row>
    <row r="16" ht="17" customHeight="1" spans="1:4">
      <c r="A16" s="97" t="s">
        <v>181</v>
      </c>
      <c r="B16" s="98"/>
      <c r="C16" s="98"/>
      <c r="D16" s="98"/>
    </row>
    <row r="17" ht="17" customHeight="1" spans="1:4">
      <c r="A17" s="97" t="s">
        <v>182</v>
      </c>
      <c r="B17" s="98">
        <v>903074</v>
      </c>
      <c r="C17" s="98">
        <v>565285</v>
      </c>
      <c r="D17" s="98">
        <v>-337789</v>
      </c>
    </row>
    <row r="18" ht="17" customHeight="1" spans="1:4">
      <c r="A18" s="97" t="s">
        <v>183</v>
      </c>
      <c r="B18" s="98">
        <v>868836</v>
      </c>
      <c r="C18" s="98">
        <v>507642</v>
      </c>
      <c r="D18" s="98">
        <v>-361194</v>
      </c>
    </row>
    <row r="19" ht="17" customHeight="1" spans="1:4">
      <c r="A19" s="97" t="s">
        <v>184</v>
      </c>
      <c r="B19" s="98"/>
      <c r="C19" s="98"/>
      <c r="D19" s="98"/>
    </row>
    <row r="20" ht="17" customHeight="1" spans="1:4">
      <c r="A20" s="97" t="s">
        <v>185</v>
      </c>
      <c r="B20" s="98"/>
      <c r="C20" s="98"/>
      <c r="D20" s="98"/>
    </row>
    <row r="21" ht="17" customHeight="1" spans="1:4">
      <c r="A21" s="97" t="s">
        <v>186</v>
      </c>
      <c r="B21" s="98">
        <v>29595</v>
      </c>
      <c r="C21" s="98">
        <v>3000</v>
      </c>
      <c r="D21" s="98">
        <v>-26595</v>
      </c>
    </row>
    <row r="22" ht="17" customHeight="1" spans="1:4">
      <c r="A22" s="97" t="s">
        <v>187</v>
      </c>
      <c r="B22" s="98">
        <v>4643</v>
      </c>
      <c r="C22" s="98">
        <v>4643</v>
      </c>
      <c r="D22" s="98"/>
    </row>
    <row r="23" ht="17" customHeight="1" spans="1:4">
      <c r="A23" s="97" t="s">
        <v>188</v>
      </c>
      <c r="B23" s="98"/>
      <c r="C23" s="98"/>
      <c r="D23" s="98"/>
    </row>
    <row r="24" ht="17" customHeight="1" spans="1:4">
      <c r="A24" s="97" t="s">
        <v>189</v>
      </c>
      <c r="B24" s="98"/>
      <c r="C24" s="98">
        <v>50000</v>
      </c>
      <c r="D24" s="98">
        <v>50000</v>
      </c>
    </row>
    <row r="25" ht="17" customHeight="1" spans="1:4">
      <c r="A25" s="97" t="s">
        <v>190</v>
      </c>
      <c r="B25" s="98"/>
      <c r="C25" s="98"/>
      <c r="D25" s="98"/>
    </row>
    <row r="26" ht="17" customHeight="1" spans="1:4">
      <c r="A26" s="97" t="s">
        <v>191</v>
      </c>
      <c r="B26" s="98"/>
      <c r="C26" s="98"/>
      <c r="D26" s="98"/>
    </row>
    <row r="27" ht="17" customHeight="1" spans="1:4">
      <c r="A27" s="100" t="s">
        <v>192</v>
      </c>
      <c r="B27" s="98"/>
      <c r="C27" s="98"/>
      <c r="D27" s="98"/>
    </row>
    <row r="28" ht="17" customHeight="1" spans="1:4">
      <c r="A28" s="97" t="s">
        <v>193</v>
      </c>
      <c r="B28" s="98"/>
      <c r="C28" s="98"/>
      <c r="D28" s="98"/>
    </row>
    <row r="29" ht="17" customHeight="1" spans="1:4">
      <c r="A29" s="101" t="s">
        <v>194</v>
      </c>
      <c r="B29" s="98"/>
      <c r="C29" s="98"/>
      <c r="D29" s="98"/>
    </row>
    <row r="30" ht="17" customHeight="1" spans="1:4">
      <c r="A30" s="101" t="s">
        <v>195</v>
      </c>
      <c r="B30" s="98"/>
      <c r="C30" s="98"/>
      <c r="D30" s="98"/>
    </row>
    <row r="31" ht="17" customHeight="1" spans="1:4">
      <c r="A31" s="101" t="s">
        <v>196</v>
      </c>
      <c r="B31" s="98"/>
      <c r="C31" s="98"/>
      <c r="D31" s="98"/>
    </row>
    <row r="32" ht="17" customHeight="1" spans="1:4">
      <c r="A32" s="99" t="s">
        <v>197</v>
      </c>
      <c r="B32" s="98"/>
      <c r="C32" s="98">
        <v>92</v>
      </c>
      <c r="D32" s="98">
        <v>92</v>
      </c>
    </row>
    <row r="33" ht="17" customHeight="1" spans="1:4">
      <c r="A33" s="101" t="s">
        <v>198</v>
      </c>
      <c r="B33" s="98"/>
      <c r="C33" s="98"/>
      <c r="D33" s="98"/>
    </row>
    <row r="34" ht="17" customHeight="1" spans="1:4">
      <c r="A34" s="101" t="s">
        <v>199</v>
      </c>
      <c r="B34" s="98"/>
      <c r="C34" s="98"/>
      <c r="D34" s="98"/>
    </row>
    <row r="35" ht="17" customHeight="1" spans="1:4">
      <c r="A35" s="101" t="s">
        <v>200</v>
      </c>
      <c r="B35" s="98"/>
      <c r="C35" s="98"/>
      <c r="D35" s="98"/>
    </row>
    <row r="36" ht="17" customHeight="1" spans="1:4">
      <c r="A36" s="101" t="s">
        <v>201</v>
      </c>
      <c r="B36" s="98"/>
      <c r="C36" s="98"/>
      <c r="D36" s="98"/>
    </row>
    <row r="37" ht="17" customHeight="1" spans="1:4">
      <c r="A37" s="101" t="s">
        <v>202</v>
      </c>
      <c r="B37" s="98"/>
      <c r="C37" s="98">
        <v>92</v>
      </c>
      <c r="D37" s="98">
        <v>92</v>
      </c>
    </row>
    <row r="38" ht="17" customHeight="1" spans="1:4">
      <c r="A38" s="101" t="s">
        <v>203</v>
      </c>
      <c r="B38" s="98"/>
      <c r="C38" s="98"/>
      <c r="D38" s="98"/>
    </row>
    <row r="39" ht="17" customHeight="1" spans="1:4">
      <c r="A39" s="101" t="s">
        <v>204</v>
      </c>
      <c r="B39" s="98"/>
      <c r="C39" s="98"/>
      <c r="D39" s="98"/>
    </row>
    <row r="40" ht="17" customHeight="1" spans="1:4">
      <c r="A40" s="99" t="s">
        <v>205</v>
      </c>
      <c r="B40" s="98"/>
      <c r="C40" s="98"/>
      <c r="D40" s="98"/>
    </row>
    <row r="41" ht="17" customHeight="1" spans="1:4">
      <c r="A41" s="101" t="s">
        <v>206</v>
      </c>
      <c r="B41" s="98"/>
      <c r="C41" s="98"/>
      <c r="D41" s="98"/>
    </row>
    <row r="42" ht="17" customHeight="1" spans="1:4">
      <c r="A42" s="99" t="s">
        <v>207</v>
      </c>
      <c r="B42" s="98">
        <v>3741</v>
      </c>
      <c r="C42" s="98">
        <v>159822</v>
      </c>
      <c r="D42" s="98">
        <v>156081</v>
      </c>
    </row>
    <row r="43" ht="17" customHeight="1" spans="1:4">
      <c r="A43" s="101" t="s">
        <v>208</v>
      </c>
      <c r="B43" s="98"/>
      <c r="C43" s="98">
        <v>154290</v>
      </c>
      <c r="D43" s="98">
        <v>154290</v>
      </c>
    </row>
    <row r="44" ht="17" customHeight="1" spans="1:4">
      <c r="A44" s="101" t="s">
        <v>209</v>
      </c>
      <c r="B44" s="98"/>
      <c r="C44" s="98"/>
      <c r="D44" s="98"/>
    </row>
    <row r="45" ht="17" customHeight="1" spans="1:4">
      <c r="A45" s="101" t="s">
        <v>210</v>
      </c>
      <c r="B45" s="98">
        <v>3741</v>
      </c>
      <c r="C45" s="98">
        <v>5532</v>
      </c>
      <c r="D45" s="98">
        <v>1791</v>
      </c>
    </row>
    <row r="46" ht="17" customHeight="1" spans="1:4">
      <c r="A46" s="99" t="s">
        <v>211</v>
      </c>
      <c r="B46" s="98">
        <v>74750</v>
      </c>
      <c r="C46" s="98">
        <v>74750</v>
      </c>
      <c r="D46" s="98"/>
    </row>
    <row r="47" ht="17" customHeight="1" spans="1:4">
      <c r="A47" s="99" t="s">
        <v>212</v>
      </c>
      <c r="B47" s="98">
        <v>550</v>
      </c>
      <c r="C47" s="98">
        <v>1050</v>
      </c>
      <c r="D47" s="98">
        <v>500</v>
      </c>
    </row>
    <row r="48" ht="17" customHeight="1" spans="1:4">
      <c r="A48" s="99" t="s">
        <v>213</v>
      </c>
      <c r="B48" s="98"/>
      <c r="C48" s="98">
        <v>126</v>
      </c>
      <c r="D48" s="98">
        <v>126</v>
      </c>
    </row>
    <row r="49" ht="17" customHeight="1" spans="1:4">
      <c r="A49" s="99" t="s">
        <v>214</v>
      </c>
      <c r="B49" s="98"/>
      <c r="C49" s="98">
        <v>126</v>
      </c>
      <c r="D49" s="98">
        <v>126</v>
      </c>
    </row>
    <row r="50" ht="17" customHeight="1" spans="1:4">
      <c r="A50" s="99" t="s">
        <v>215</v>
      </c>
      <c r="B50" s="98"/>
      <c r="C50" s="98"/>
      <c r="D50" s="98"/>
    </row>
    <row r="51" ht="17" customHeight="1" spans="1:4">
      <c r="A51" s="102"/>
      <c r="B51" s="98"/>
      <c r="C51" s="98"/>
      <c r="D51" s="98"/>
    </row>
    <row r="52" ht="17" customHeight="1" spans="1:4">
      <c r="A52" s="103" t="s">
        <v>216</v>
      </c>
      <c r="B52" s="104">
        <v>982240</v>
      </c>
      <c r="C52" s="104">
        <v>801304</v>
      </c>
      <c r="D52" s="104">
        <v>-180936</v>
      </c>
    </row>
    <row r="53" ht="17" customHeight="1" spans="1:4">
      <c r="A53" s="105" t="s">
        <v>78</v>
      </c>
      <c r="B53" s="104">
        <v>634130</v>
      </c>
      <c r="C53" s="104">
        <v>627627</v>
      </c>
      <c r="D53" s="104">
        <v>-6503</v>
      </c>
    </row>
    <row r="54" ht="17" customHeight="1" spans="1:4">
      <c r="A54" s="102" t="s">
        <v>217</v>
      </c>
      <c r="B54" s="98">
        <v>428130</v>
      </c>
      <c r="C54" s="98">
        <v>69158</v>
      </c>
      <c r="D54" s="98">
        <v>-358972</v>
      </c>
    </row>
    <row r="55" ht="17" customHeight="1" spans="1:4">
      <c r="A55" s="102" t="s">
        <v>218</v>
      </c>
      <c r="B55" s="98"/>
      <c r="C55" s="98"/>
      <c r="D55" s="98"/>
    </row>
    <row r="56" ht="17" customHeight="1" spans="1:4">
      <c r="A56" s="102" t="s">
        <v>91</v>
      </c>
      <c r="B56" s="98">
        <v>206000</v>
      </c>
      <c r="C56" s="98"/>
      <c r="D56" s="98">
        <v>-206000</v>
      </c>
    </row>
    <row r="57" ht="17" customHeight="1" spans="1:4">
      <c r="A57" s="102" t="s">
        <v>219</v>
      </c>
      <c r="B57" s="98"/>
      <c r="C57" s="98"/>
      <c r="D57" s="98"/>
    </row>
    <row r="58" ht="17" customHeight="1" spans="1:4">
      <c r="A58" s="106" t="s">
        <v>220</v>
      </c>
      <c r="B58" s="98"/>
      <c r="C58" s="98">
        <v>558469</v>
      </c>
      <c r="D58" s="98">
        <v>558469</v>
      </c>
    </row>
    <row r="59" ht="17" customHeight="1" spans="1:4">
      <c r="A59" s="107" t="s">
        <v>105</v>
      </c>
      <c r="B59" s="104">
        <v>106446</v>
      </c>
      <c r="C59" s="104">
        <v>106446</v>
      </c>
      <c r="D59" s="98"/>
    </row>
    <row r="60" ht="17" customHeight="1" spans="1:4">
      <c r="A60" s="106" t="s">
        <v>221</v>
      </c>
      <c r="B60" s="98">
        <v>106446</v>
      </c>
      <c r="C60" s="98">
        <v>106446</v>
      </c>
      <c r="D60" s="98"/>
    </row>
    <row r="61" ht="17" customHeight="1" spans="1:4">
      <c r="A61" s="106"/>
      <c r="B61" s="98"/>
      <c r="C61" s="98"/>
      <c r="D61" s="98"/>
    </row>
    <row r="62" ht="17" customHeight="1" spans="1:4">
      <c r="A62" s="103" t="s">
        <v>109</v>
      </c>
      <c r="B62" s="104">
        <v>1722816</v>
      </c>
      <c r="C62" s="104">
        <v>1535377</v>
      </c>
      <c r="D62" s="104">
        <v>-187439</v>
      </c>
    </row>
  </sheetData>
  <autoFilter ref="A5:D62">
    <extLst/>
  </autoFilter>
  <mergeCells count="3">
    <mergeCell ref="A2:D2"/>
    <mergeCell ref="B4:D4"/>
    <mergeCell ref="A4:A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13"/>
  <sheetViews>
    <sheetView showZeros="0" workbookViewId="0">
      <selection activeCell="H8" sqref="H8"/>
    </sheetView>
  </sheetViews>
  <sheetFormatPr defaultColWidth="9" defaultRowHeight="13.5" outlineLevelCol="3"/>
  <cols>
    <col min="1" max="1" width="25.3333333333333" style="77" customWidth="1"/>
    <col min="2" max="2" width="18.5583333333333" style="77" customWidth="1"/>
    <col min="3" max="3" width="18.3333333333333" style="77" customWidth="1"/>
    <col min="4" max="4" width="17.5583333333333" style="77" customWidth="1"/>
    <col min="5" max="252" width="8.88333333333333" style="77"/>
    <col min="253" max="253" width="34.4416666666667" style="77" customWidth="1"/>
    <col min="254" max="254" width="23.3333333333333" style="77" customWidth="1"/>
    <col min="255" max="255" width="17.8833333333333" style="77" customWidth="1"/>
    <col min="256" max="256" width="20" style="77" customWidth="1"/>
    <col min="257" max="508" width="8.88333333333333" style="77"/>
    <col min="509" max="509" width="34.4416666666667" style="77" customWidth="1"/>
    <col min="510" max="510" width="23.3333333333333" style="77" customWidth="1"/>
    <col min="511" max="511" width="17.8833333333333" style="77" customWidth="1"/>
    <col min="512" max="512" width="20" style="77" customWidth="1"/>
    <col min="513" max="764" width="8.88333333333333" style="77"/>
    <col min="765" max="765" width="34.4416666666667" style="77" customWidth="1"/>
    <col min="766" max="766" width="23.3333333333333" style="77" customWidth="1"/>
    <col min="767" max="767" width="17.8833333333333" style="77" customWidth="1"/>
    <col min="768" max="768" width="20" style="77" customWidth="1"/>
    <col min="769" max="1020" width="8.88333333333333" style="77"/>
    <col min="1021" max="1021" width="34.4416666666667" style="77" customWidth="1"/>
    <col min="1022" max="1022" width="23.3333333333333" style="77" customWidth="1"/>
    <col min="1023" max="1023" width="17.8833333333333" style="77" customWidth="1"/>
    <col min="1024" max="1024" width="20" style="77" customWidth="1"/>
    <col min="1025" max="1276" width="8.88333333333333" style="77"/>
    <col min="1277" max="1277" width="34.4416666666667" style="77" customWidth="1"/>
    <col min="1278" max="1278" width="23.3333333333333" style="77" customWidth="1"/>
    <col min="1279" max="1279" width="17.8833333333333" style="77" customWidth="1"/>
    <col min="1280" max="1280" width="20" style="77" customWidth="1"/>
    <col min="1281" max="1532" width="8.88333333333333" style="77"/>
    <col min="1533" max="1533" width="34.4416666666667" style="77" customWidth="1"/>
    <col min="1534" max="1534" width="23.3333333333333" style="77" customWidth="1"/>
    <col min="1535" max="1535" width="17.8833333333333" style="77" customWidth="1"/>
    <col min="1536" max="1536" width="20" style="77" customWidth="1"/>
    <col min="1537" max="1788" width="8.88333333333333" style="77"/>
    <col min="1789" max="1789" width="34.4416666666667" style="77" customWidth="1"/>
    <col min="1790" max="1790" width="23.3333333333333" style="77" customWidth="1"/>
    <col min="1791" max="1791" width="17.8833333333333" style="77" customWidth="1"/>
    <col min="1792" max="1792" width="20" style="77" customWidth="1"/>
    <col min="1793" max="2044" width="8.88333333333333" style="77"/>
    <col min="2045" max="2045" width="34.4416666666667" style="77" customWidth="1"/>
    <col min="2046" max="2046" width="23.3333333333333" style="77" customWidth="1"/>
    <col min="2047" max="2047" width="17.8833333333333" style="77" customWidth="1"/>
    <col min="2048" max="2048" width="20" style="77" customWidth="1"/>
    <col min="2049" max="2300" width="8.88333333333333" style="77"/>
    <col min="2301" max="2301" width="34.4416666666667" style="77" customWidth="1"/>
    <col min="2302" max="2302" width="23.3333333333333" style="77" customWidth="1"/>
    <col min="2303" max="2303" width="17.8833333333333" style="77" customWidth="1"/>
    <col min="2304" max="2304" width="20" style="77" customWidth="1"/>
    <col min="2305" max="2556" width="8.88333333333333" style="77"/>
    <col min="2557" max="2557" width="34.4416666666667" style="77" customWidth="1"/>
    <col min="2558" max="2558" width="23.3333333333333" style="77" customWidth="1"/>
    <col min="2559" max="2559" width="17.8833333333333" style="77" customWidth="1"/>
    <col min="2560" max="2560" width="20" style="77" customWidth="1"/>
    <col min="2561" max="2812" width="8.88333333333333" style="77"/>
    <col min="2813" max="2813" width="34.4416666666667" style="77" customWidth="1"/>
    <col min="2814" max="2814" width="23.3333333333333" style="77" customWidth="1"/>
    <col min="2815" max="2815" width="17.8833333333333" style="77" customWidth="1"/>
    <col min="2816" max="2816" width="20" style="77" customWidth="1"/>
    <col min="2817" max="3068" width="8.88333333333333" style="77"/>
    <col min="3069" max="3069" width="34.4416666666667" style="77" customWidth="1"/>
    <col min="3070" max="3070" width="23.3333333333333" style="77" customWidth="1"/>
    <col min="3071" max="3071" width="17.8833333333333" style="77" customWidth="1"/>
    <col min="3072" max="3072" width="20" style="77" customWidth="1"/>
    <col min="3073" max="3324" width="8.88333333333333" style="77"/>
    <col min="3325" max="3325" width="34.4416666666667" style="77" customWidth="1"/>
    <col min="3326" max="3326" width="23.3333333333333" style="77" customWidth="1"/>
    <col min="3327" max="3327" width="17.8833333333333" style="77" customWidth="1"/>
    <col min="3328" max="3328" width="20" style="77" customWidth="1"/>
    <col min="3329" max="3580" width="8.88333333333333" style="77"/>
    <col min="3581" max="3581" width="34.4416666666667" style="77" customWidth="1"/>
    <col min="3582" max="3582" width="23.3333333333333" style="77" customWidth="1"/>
    <col min="3583" max="3583" width="17.8833333333333" style="77" customWidth="1"/>
    <col min="3584" max="3584" width="20" style="77" customWidth="1"/>
    <col min="3585" max="3836" width="8.88333333333333" style="77"/>
    <col min="3837" max="3837" width="34.4416666666667" style="77" customWidth="1"/>
    <col min="3838" max="3838" width="23.3333333333333" style="77" customWidth="1"/>
    <col min="3839" max="3839" width="17.8833333333333" style="77" customWidth="1"/>
    <col min="3840" max="3840" width="20" style="77" customWidth="1"/>
    <col min="3841" max="4092" width="8.88333333333333" style="77"/>
    <col min="4093" max="4093" width="34.4416666666667" style="77" customWidth="1"/>
    <col min="4094" max="4094" width="23.3333333333333" style="77" customWidth="1"/>
    <col min="4095" max="4095" width="17.8833333333333" style="77" customWidth="1"/>
    <col min="4096" max="4096" width="20" style="77" customWidth="1"/>
    <col min="4097" max="4348" width="8.88333333333333" style="77"/>
    <col min="4349" max="4349" width="34.4416666666667" style="77" customWidth="1"/>
    <col min="4350" max="4350" width="23.3333333333333" style="77" customWidth="1"/>
    <col min="4351" max="4351" width="17.8833333333333" style="77" customWidth="1"/>
    <col min="4352" max="4352" width="20" style="77" customWidth="1"/>
    <col min="4353" max="4604" width="8.88333333333333" style="77"/>
    <col min="4605" max="4605" width="34.4416666666667" style="77" customWidth="1"/>
    <col min="4606" max="4606" width="23.3333333333333" style="77" customWidth="1"/>
    <col min="4607" max="4607" width="17.8833333333333" style="77" customWidth="1"/>
    <col min="4608" max="4608" width="20" style="77" customWidth="1"/>
    <col min="4609" max="4860" width="8.88333333333333" style="77"/>
    <col min="4861" max="4861" width="34.4416666666667" style="77" customWidth="1"/>
    <col min="4862" max="4862" width="23.3333333333333" style="77" customWidth="1"/>
    <col min="4863" max="4863" width="17.8833333333333" style="77" customWidth="1"/>
    <col min="4864" max="4864" width="20" style="77" customWidth="1"/>
    <col min="4865" max="5116" width="8.88333333333333" style="77"/>
    <col min="5117" max="5117" width="34.4416666666667" style="77" customWidth="1"/>
    <col min="5118" max="5118" width="23.3333333333333" style="77" customWidth="1"/>
    <col min="5119" max="5119" width="17.8833333333333" style="77" customWidth="1"/>
    <col min="5120" max="5120" width="20" style="77" customWidth="1"/>
    <col min="5121" max="5372" width="8.88333333333333" style="77"/>
    <col min="5373" max="5373" width="34.4416666666667" style="77" customWidth="1"/>
    <col min="5374" max="5374" width="23.3333333333333" style="77" customWidth="1"/>
    <col min="5375" max="5375" width="17.8833333333333" style="77" customWidth="1"/>
    <col min="5376" max="5376" width="20" style="77" customWidth="1"/>
    <col min="5377" max="5628" width="8.88333333333333" style="77"/>
    <col min="5629" max="5629" width="34.4416666666667" style="77" customWidth="1"/>
    <col min="5630" max="5630" width="23.3333333333333" style="77" customWidth="1"/>
    <col min="5631" max="5631" width="17.8833333333333" style="77" customWidth="1"/>
    <col min="5632" max="5632" width="20" style="77" customWidth="1"/>
    <col min="5633" max="5884" width="8.88333333333333" style="77"/>
    <col min="5885" max="5885" width="34.4416666666667" style="77" customWidth="1"/>
    <col min="5886" max="5886" width="23.3333333333333" style="77" customWidth="1"/>
    <col min="5887" max="5887" width="17.8833333333333" style="77" customWidth="1"/>
    <col min="5888" max="5888" width="20" style="77" customWidth="1"/>
    <col min="5889" max="6140" width="8.88333333333333" style="77"/>
    <col min="6141" max="6141" width="34.4416666666667" style="77" customWidth="1"/>
    <col min="6142" max="6142" width="23.3333333333333" style="77" customWidth="1"/>
    <col min="6143" max="6143" width="17.8833333333333" style="77" customWidth="1"/>
    <col min="6144" max="6144" width="20" style="77" customWidth="1"/>
    <col min="6145" max="6396" width="8.88333333333333" style="77"/>
    <col min="6397" max="6397" width="34.4416666666667" style="77" customWidth="1"/>
    <col min="6398" max="6398" width="23.3333333333333" style="77" customWidth="1"/>
    <col min="6399" max="6399" width="17.8833333333333" style="77" customWidth="1"/>
    <col min="6400" max="6400" width="20" style="77" customWidth="1"/>
    <col min="6401" max="6652" width="8.88333333333333" style="77"/>
    <col min="6653" max="6653" width="34.4416666666667" style="77" customWidth="1"/>
    <col min="6654" max="6654" width="23.3333333333333" style="77" customWidth="1"/>
    <col min="6655" max="6655" width="17.8833333333333" style="77" customWidth="1"/>
    <col min="6656" max="6656" width="20" style="77" customWidth="1"/>
    <col min="6657" max="6908" width="8.88333333333333" style="77"/>
    <col min="6909" max="6909" width="34.4416666666667" style="77" customWidth="1"/>
    <col min="6910" max="6910" width="23.3333333333333" style="77" customWidth="1"/>
    <col min="6911" max="6911" width="17.8833333333333" style="77" customWidth="1"/>
    <col min="6912" max="6912" width="20" style="77" customWidth="1"/>
    <col min="6913" max="7164" width="8.88333333333333" style="77"/>
    <col min="7165" max="7165" width="34.4416666666667" style="77" customWidth="1"/>
    <col min="7166" max="7166" width="23.3333333333333" style="77" customWidth="1"/>
    <col min="7167" max="7167" width="17.8833333333333" style="77" customWidth="1"/>
    <col min="7168" max="7168" width="20" style="77" customWidth="1"/>
    <col min="7169" max="7420" width="8.88333333333333" style="77"/>
    <col min="7421" max="7421" width="34.4416666666667" style="77" customWidth="1"/>
    <col min="7422" max="7422" width="23.3333333333333" style="77" customWidth="1"/>
    <col min="7423" max="7423" width="17.8833333333333" style="77" customWidth="1"/>
    <col min="7424" max="7424" width="20" style="77" customWidth="1"/>
    <col min="7425" max="7676" width="8.88333333333333" style="77"/>
    <col min="7677" max="7677" width="34.4416666666667" style="77" customWidth="1"/>
    <col min="7678" max="7678" width="23.3333333333333" style="77" customWidth="1"/>
    <col min="7679" max="7679" width="17.8833333333333" style="77" customWidth="1"/>
    <col min="7680" max="7680" width="20" style="77" customWidth="1"/>
    <col min="7681" max="7932" width="8.88333333333333" style="77"/>
    <col min="7933" max="7933" width="34.4416666666667" style="77" customWidth="1"/>
    <col min="7934" max="7934" width="23.3333333333333" style="77" customWidth="1"/>
    <col min="7935" max="7935" width="17.8833333333333" style="77" customWidth="1"/>
    <col min="7936" max="7936" width="20" style="77" customWidth="1"/>
    <col min="7937" max="8188" width="8.88333333333333" style="77"/>
    <col min="8189" max="8189" width="34.4416666666667" style="77" customWidth="1"/>
    <col min="8190" max="8190" width="23.3333333333333" style="77" customWidth="1"/>
    <col min="8191" max="8191" width="17.8833333333333" style="77" customWidth="1"/>
    <col min="8192" max="8192" width="20" style="77" customWidth="1"/>
    <col min="8193" max="8444" width="8.88333333333333" style="77"/>
    <col min="8445" max="8445" width="34.4416666666667" style="77" customWidth="1"/>
    <col min="8446" max="8446" width="23.3333333333333" style="77" customWidth="1"/>
    <col min="8447" max="8447" width="17.8833333333333" style="77" customWidth="1"/>
    <col min="8448" max="8448" width="20" style="77" customWidth="1"/>
    <col min="8449" max="8700" width="8.88333333333333" style="77"/>
    <col min="8701" max="8701" width="34.4416666666667" style="77" customWidth="1"/>
    <col min="8702" max="8702" width="23.3333333333333" style="77" customWidth="1"/>
    <col min="8703" max="8703" width="17.8833333333333" style="77" customWidth="1"/>
    <col min="8704" max="8704" width="20" style="77" customWidth="1"/>
    <col min="8705" max="8956" width="8.88333333333333" style="77"/>
    <col min="8957" max="8957" width="34.4416666666667" style="77" customWidth="1"/>
    <col min="8958" max="8958" width="23.3333333333333" style="77" customWidth="1"/>
    <col min="8959" max="8959" width="17.8833333333333" style="77" customWidth="1"/>
    <col min="8960" max="8960" width="20" style="77" customWidth="1"/>
    <col min="8961" max="9212" width="8.88333333333333" style="77"/>
    <col min="9213" max="9213" width="34.4416666666667" style="77" customWidth="1"/>
    <col min="9214" max="9214" width="23.3333333333333" style="77" customWidth="1"/>
    <col min="9215" max="9215" width="17.8833333333333" style="77" customWidth="1"/>
    <col min="9216" max="9216" width="20" style="77" customWidth="1"/>
    <col min="9217" max="9468" width="8.88333333333333" style="77"/>
    <col min="9469" max="9469" width="34.4416666666667" style="77" customWidth="1"/>
    <col min="9470" max="9470" width="23.3333333333333" style="77" customWidth="1"/>
    <col min="9471" max="9471" width="17.8833333333333" style="77" customWidth="1"/>
    <col min="9472" max="9472" width="20" style="77" customWidth="1"/>
    <col min="9473" max="9724" width="8.88333333333333" style="77"/>
    <col min="9725" max="9725" width="34.4416666666667" style="77" customWidth="1"/>
    <col min="9726" max="9726" width="23.3333333333333" style="77" customWidth="1"/>
    <col min="9727" max="9727" width="17.8833333333333" style="77" customWidth="1"/>
    <col min="9728" max="9728" width="20" style="77" customWidth="1"/>
    <col min="9729" max="9980" width="8.88333333333333" style="77"/>
    <col min="9981" max="9981" width="34.4416666666667" style="77" customWidth="1"/>
    <col min="9982" max="9982" width="23.3333333333333" style="77" customWidth="1"/>
    <col min="9983" max="9983" width="17.8833333333333" style="77" customWidth="1"/>
    <col min="9984" max="9984" width="20" style="77" customWidth="1"/>
    <col min="9985" max="10236" width="8.88333333333333" style="77"/>
    <col min="10237" max="10237" width="34.4416666666667" style="77" customWidth="1"/>
    <col min="10238" max="10238" width="23.3333333333333" style="77" customWidth="1"/>
    <col min="10239" max="10239" width="17.8833333333333" style="77" customWidth="1"/>
    <col min="10240" max="10240" width="20" style="77" customWidth="1"/>
    <col min="10241" max="10492" width="8.88333333333333" style="77"/>
    <col min="10493" max="10493" width="34.4416666666667" style="77" customWidth="1"/>
    <col min="10494" max="10494" width="23.3333333333333" style="77" customWidth="1"/>
    <col min="10495" max="10495" width="17.8833333333333" style="77" customWidth="1"/>
    <col min="10496" max="10496" width="20" style="77" customWidth="1"/>
    <col min="10497" max="10748" width="8.88333333333333" style="77"/>
    <col min="10749" max="10749" width="34.4416666666667" style="77" customWidth="1"/>
    <col min="10750" max="10750" width="23.3333333333333" style="77" customWidth="1"/>
    <col min="10751" max="10751" width="17.8833333333333" style="77" customWidth="1"/>
    <col min="10752" max="10752" width="20" style="77" customWidth="1"/>
    <col min="10753" max="11004" width="8.88333333333333" style="77"/>
    <col min="11005" max="11005" width="34.4416666666667" style="77" customWidth="1"/>
    <col min="11006" max="11006" width="23.3333333333333" style="77" customWidth="1"/>
    <col min="11007" max="11007" width="17.8833333333333" style="77" customWidth="1"/>
    <col min="11008" max="11008" width="20" style="77" customWidth="1"/>
    <col min="11009" max="11260" width="8.88333333333333" style="77"/>
    <col min="11261" max="11261" width="34.4416666666667" style="77" customWidth="1"/>
    <col min="11262" max="11262" width="23.3333333333333" style="77" customWidth="1"/>
    <col min="11263" max="11263" width="17.8833333333333" style="77" customWidth="1"/>
    <col min="11264" max="11264" width="20" style="77" customWidth="1"/>
    <col min="11265" max="11516" width="8.88333333333333" style="77"/>
    <col min="11517" max="11517" width="34.4416666666667" style="77" customWidth="1"/>
    <col min="11518" max="11518" width="23.3333333333333" style="77" customWidth="1"/>
    <col min="11519" max="11519" width="17.8833333333333" style="77" customWidth="1"/>
    <col min="11520" max="11520" width="20" style="77" customWidth="1"/>
    <col min="11521" max="11772" width="8.88333333333333" style="77"/>
    <col min="11773" max="11773" width="34.4416666666667" style="77" customWidth="1"/>
    <col min="11774" max="11774" width="23.3333333333333" style="77" customWidth="1"/>
    <col min="11775" max="11775" width="17.8833333333333" style="77" customWidth="1"/>
    <col min="11776" max="11776" width="20" style="77" customWidth="1"/>
    <col min="11777" max="12028" width="8.88333333333333" style="77"/>
    <col min="12029" max="12029" width="34.4416666666667" style="77" customWidth="1"/>
    <col min="12030" max="12030" width="23.3333333333333" style="77" customWidth="1"/>
    <col min="12031" max="12031" width="17.8833333333333" style="77" customWidth="1"/>
    <col min="12032" max="12032" width="20" style="77" customWidth="1"/>
    <col min="12033" max="12284" width="8.88333333333333" style="77"/>
    <col min="12285" max="12285" width="34.4416666666667" style="77" customWidth="1"/>
    <col min="12286" max="12286" width="23.3333333333333" style="77" customWidth="1"/>
    <col min="12287" max="12287" width="17.8833333333333" style="77" customWidth="1"/>
    <col min="12288" max="12288" width="20" style="77" customWidth="1"/>
    <col min="12289" max="12540" width="8.88333333333333" style="77"/>
    <col min="12541" max="12541" width="34.4416666666667" style="77" customWidth="1"/>
    <col min="12542" max="12542" width="23.3333333333333" style="77" customWidth="1"/>
    <col min="12543" max="12543" width="17.8833333333333" style="77" customWidth="1"/>
    <col min="12544" max="12544" width="20" style="77" customWidth="1"/>
    <col min="12545" max="12796" width="8.88333333333333" style="77"/>
    <col min="12797" max="12797" width="34.4416666666667" style="77" customWidth="1"/>
    <col min="12798" max="12798" width="23.3333333333333" style="77" customWidth="1"/>
    <col min="12799" max="12799" width="17.8833333333333" style="77" customWidth="1"/>
    <col min="12800" max="12800" width="20" style="77" customWidth="1"/>
    <col min="12801" max="13052" width="8.88333333333333" style="77"/>
    <col min="13053" max="13053" width="34.4416666666667" style="77" customWidth="1"/>
    <col min="13054" max="13054" width="23.3333333333333" style="77" customWidth="1"/>
    <col min="13055" max="13055" width="17.8833333333333" style="77" customWidth="1"/>
    <col min="13056" max="13056" width="20" style="77" customWidth="1"/>
    <col min="13057" max="13308" width="8.88333333333333" style="77"/>
    <col min="13309" max="13309" width="34.4416666666667" style="77" customWidth="1"/>
    <col min="13310" max="13310" width="23.3333333333333" style="77" customWidth="1"/>
    <col min="13311" max="13311" width="17.8833333333333" style="77" customWidth="1"/>
    <col min="13312" max="13312" width="20" style="77" customWidth="1"/>
    <col min="13313" max="13564" width="8.88333333333333" style="77"/>
    <col min="13565" max="13565" width="34.4416666666667" style="77" customWidth="1"/>
    <col min="13566" max="13566" width="23.3333333333333" style="77" customWidth="1"/>
    <col min="13567" max="13567" width="17.8833333333333" style="77" customWidth="1"/>
    <col min="13568" max="13568" width="20" style="77" customWidth="1"/>
    <col min="13569" max="13820" width="8.88333333333333" style="77"/>
    <col min="13821" max="13821" width="34.4416666666667" style="77" customWidth="1"/>
    <col min="13822" max="13822" width="23.3333333333333" style="77" customWidth="1"/>
    <col min="13823" max="13823" width="17.8833333333333" style="77" customWidth="1"/>
    <col min="13824" max="13824" width="20" style="77" customWidth="1"/>
    <col min="13825" max="14076" width="8.88333333333333" style="77"/>
    <col min="14077" max="14077" width="34.4416666666667" style="77" customWidth="1"/>
    <col min="14078" max="14078" width="23.3333333333333" style="77" customWidth="1"/>
    <col min="14079" max="14079" width="17.8833333333333" style="77" customWidth="1"/>
    <col min="14080" max="14080" width="20" style="77" customWidth="1"/>
    <col min="14081" max="14332" width="8.88333333333333" style="77"/>
    <col min="14333" max="14333" width="34.4416666666667" style="77" customWidth="1"/>
    <col min="14334" max="14334" width="23.3333333333333" style="77" customWidth="1"/>
    <col min="14335" max="14335" width="17.8833333333333" style="77" customWidth="1"/>
    <col min="14336" max="14336" width="20" style="77" customWidth="1"/>
    <col min="14337" max="14588" width="8.88333333333333" style="77"/>
    <col min="14589" max="14589" width="34.4416666666667" style="77" customWidth="1"/>
    <col min="14590" max="14590" width="23.3333333333333" style="77" customWidth="1"/>
    <col min="14591" max="14591" width="17.8833333333333" style="77" customWidth="1"/>
    <col min="14592" max="14592" width="20" style="77" customWidth="1"/>
    <col min="14593" max="14844" width="8.88333333333333" style="77"/>
    <col min="14845" max="14845" width="34.4416666666667" style="77" customWidth="1"/>
    <col min="14846" max="14846" width="23.3333333333333" style="77" customWidth="1"/>
    <col min="14847" max="14847" width="17.8833333333333" style="77" customWidth="1"/>
    <col min="14848" max="14848" width="20" style="77" customWidth="1"/>
    <col min="14849" max="15100" width="8.88333333333333" style="77"/>
    <col min="15101" max="15101" width="34.4416666666667" style="77" customWidth="1"/>
    <col min="15102" max="15102" width="23.3333333333333" style="77" customWidth="1"/>
    <col min="15103" max="15103" width="17.8833333333333" style="77" customWidth="1"/>
    <col min="15104" max="15104" width="20" style="77" customWidth="1"/>
    <col min="15105" max="15356" width="8.88333333333333" style="77"/>
    <col min="15357" max="15357" width="34.4416666666667" style="77" customWidth="1"/>
    <col min="15358" max="15358" width="23.3333333333333" style="77" customWidth="1"/>
    <col min="15359" max="15359" width="17.8833333333333" style="77" customWidth="1"/>
    <col min="15360" max="15360" width="20" style="77" customWidth="1"/>
    <col min="15361" max="15612" width="8.88333333333333" style="77"/>
    <col min="15613" max="15613" width="34.4416666666667" style="77" customWidth="1"/>
    <col min="15614" max="15614" width="23.3333333333333" style="77" customWidth="1"/>
    <col min="15615" max="15615" width="17.8833333333333" style="77" customWidth="1"/>
    <col min="15616" max="15616" width="20" style="77" customWidth="1"/>
    <col min="15617" max="15868" width="8.88333333333333" style="77"/>
    <col min="15869" max="15869" width="34.4416666666667" style="77" customWidth="1"/>
    <col min="15870" max="15870" width="23.3333333333333" style="77" customWidth="1"/>
    <col min="15871" max="15871" width="17.8833333333333" style="77" customWidth="1"/>
    <col min="15872" max="15872" width="20" style="77" customWidth="1"/>
    <col min="15873" max="16124" width="8.88333333333333" style="77"/>
    <col min="16125" max="16125" width="34.4416666666667" style="77" customWidth="1"/>
    <col min="16126" max="16126" width="23.3333333333333" style="77" customWidth="1"/>
    <col min="16127" max="16127" width="17.8833333333333" style="77" customWidth="1"/>
    <col min="16128" max="16128" width="20" style="77" customWidth="1"/>
    <col min="16129" max="16379" width="8.88333333333333" style="77"/>
    <col min="16380" max="16384" width="8.88333333333333" style="77" customWidth="1"/>
  </cols>
  <sheetData>
    <row r="1" ht="14.25" spans="1:1">
      <c r="A1" s="49" t="s">
        <v>222</v>
      </c>
    </row>
    <row r="2" s="75" customFormat="1" ht="42" customHeight="1" spans="1:4">
      <c r="A2" s="78" t="s">
        <v>223</v>
      </c>
      <c r="B2" s="78"/>
      <c r="C2" s="78"/>
      <c r="D2" s="78"/>
    </row>
    <row r="3" s="76" customFormat="1" ht="24" customHeight="1" spans="1:4">
      <c r="A3" s="55"/>
      <c r="B3" s="79"/>
      <c r="C3" s="79"/>
      <c r="D3" s="80" t="s">
        <v>6</v>
      </c>
    </row>
    <row r="4" ht="42" customHeight="1" spans="1:4">
      <c r="A4" s="58" t="s">
        <v>112</v>
      </c>
      <c r="B4" s="58" t="s">
        <v>113</v>
      </c>
      <c r="C4" s="58" t="s">
        <v>114</v>
      </c>
      <c r="D4" s="58" t="s">
        <v>115</v>
      </c>
    </row>
    <row r="5" ht="40.2" customHeight="1" spans="1:4">
      <c r="A5" s="81" t="s">
        <v>116</v>
      </c>
      <c r="B5" s="82">
        <f>SUM(B6,B10,B11,B12)</f>
        <v>2646677</v>
      </c>
      <c r="C5" s="82">
        <f>SUM(C6,C10,C11,C12)</f>
        <v>2531228</v>
      </c>
      <c r="D5" s="83"/>
    </row>
    <row r="6" ht="39.9" customHeight="1" spans="1:4">
      <c r="A6" s="84" t="s">
        <v>224</v>
      </c>
      <c r="B6" s="85">
        <f>SUM(B7:B9)</f>
        <v>2209287</v>
      </c>
      <c r="C6" s="85">
        <f>SUM(C7:C9)</f>
        <v>2093838</v>
      </c>
      <c r="D6" s="86"/>
    </row>
    <row r="7" ht="39.9" customHeight="1" spans="1:4">
      <c r="A7" s="87" t="s">
        <v>118</v>
      </c>
      <c r="B7" s="88">
        <v>913087</v>
      </c>
      <c r="C7" s="88">
        <v>797638</v>
      </c>
      <c r="D7" s="86"/>
    </row>
    <row r="8" ht="39.9" customHeight="1" spans="1:4">
      <c r="A8" s="87" t="s">
        <v>119</v>
      </c>
      <c r="B8" s="88">
        <v>567200</v>
      </c>
      <c r="C8" s="88">
        <f t="shared" ref="C8:C9" si="0">B8+D8</f>
        <v>567200</v>
      </c>
      <c r="D8" s="86"/>
    </row>
    <row r="9" ht="39.9" customHeight="1" spans="1:4">
      <c r="A9" s="87" t="s">
        <v>120</v>
      </c>
      <c r="B9" s="88">
        <v>729000</v>
      </c>
      <c r="C9" s="88">
        <f t="shared" si="0"/>
        <v>729000</v>
      </c>
      <c r="D9" s="86"/>
    </row>
    <row r="10" ht="39.9" customHeight="1" spans="1:4">
      <c r="A10" s="89" t="s">
        <v>225</v>
      </c>
      <c r="B10" s="85">
        <v>258280</v>
      </c>
      <c r="C10" s="85">
        <v>258280</v>
      </c>
      <c r="D10" s="86"/>
    </row>
    <row r="11" ht="39.9" customHeight="1" spans="1:4">
      <c r="A11" s="89" t="s">
        <v>226</v>
      </c>
      <c r="B11" s="85">
        <v>43391</v>
      </c>
      <c r="C11" s="85">
        <v>43391</v>
      </c>
      <c r="D11" s="86"/>
    </row>
    <row r="12" ht="39.9" customHeight="1" spans="1:4">
      <c r="A12" s="90" t="s">
        <v>227</v>
      </c>
      <c r="B12" s="85">
        <v>135719</v>
      </c>
      <c r="C12" s="85">
        <v>135719</v>
      </c>
      <c r="D12" s="86"/>
    </row>
    <row r="13" ht="34.95" customHeight="1" spans="1:4">
      <c r="A13" s="91" t="s">
        <v>228</v>
      </c>
      <c r="B13" s="91"/>
      <c r="C13" s="91"/>
      <c r="D13" s="91"/>
    </row>
  </sheetData>
  <mergeCells count="2">
    <mergeCell ref="A2:D2"/>
    <mergeCell ref="A13:D13"/>
  </mergeCells>
  <printOptions horizontalCentered="1"/>
  <pageMargins left="0.984251968503937" right="0.984251968503937" top="0.984251968503937" bottom="0.984251968503937" header="0.118110236220472" footer="0.118110236220472"/>
  <pageSetup paperSize="9" fitToHeight="0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VKie</dc:creator>
  <cp:lastModifiedBy>Administrator</cp:lastModifiedBy>
  <dcterms:created xsi:type="dcterms:W3CDTF">2006-09-16T00:00:00Z</dcterms:created>
  <cp:lastPrinted>2022-10-19T08:42:00Z</cp:lastPrinted>
  <dcterms:modified xsi:type="dcterms:W3CDTF">2022-11-01T10:57:52Z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A185414648C741EC8B3CD1B953FC7B75</vt:lpwstr>
  </property>
  <property fmtid="{D5CDD505-2E9C-101B-9397-08002B2CF9AE}" pid="3" name="KSOProductBuildVer">
    <vt:lpwstr>2052-11.8.2.11542</vt:lpwstr>
  </property>
  <property fmtid="{D5CDD505-2E9C-101B-9397-08002B2CF9AE}" pid="4" name="KSOReadingLayout">
    <vt:bool>false</vt:bool>
  </property>
</Properties>
</file>