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370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8" r:id="rId7"/>
    <sheet name="表八" sheetId="7" r:id="rId8"/>
  </sheets>
  <calcPr calcId="144525"/>
</workbook>
</file>

<file path=xl/calcChain.xml><?xml version="1.0" encoding="utf-8"?>
<calcChain xmlns="http://schemas.openxmlformats.org/spreadsheetml/2006/main">
  <c r="D5" i="7"/>
  <c r="D38" i="6"/>
  <c r="C38"/>
  <c r="D37"/>
  <c r="C37"/>
  <c r="D31"/>
  <c r="C31"/>
  <c r="E24"/>
  <c r="C24"/>
  <c r="E15"/>
  <c r="C15"/>
  <c r="D7"/>
  <c r="C7"/>
  <c r="E6"/>
  <c r="D6"/>
  <c r="C6"/>
  <c r="E5"/>
  <c r="D5"/>
  <c r="C5"/>
  <c r="D14" i="5"/>
  <c r="C14"/>
  <c r="C12"/>
  <c r="C11"/>
  <c r="E6"/>
  <c r="D6"/>
  <c r="C6"/>
  <c r="E5"/>
  <c r="D5"/>
  <c r="C5"/>
  <c r="I36" i="4"/>
  <c r="H36"/>
  <c r="E36"/>
  <c r="D36"/>
  <c r="I34"/>
  <c r="H34"/>
  <c r="E34"/>
  <c r="D34"/>
  <c r="D16"/>
  <c r="E11"/>
  <c r="D11"/>
  <c r="D10"/>
  <c r="D9"/>
  <c r="D8"/>
  <c r="D7"/>
  <c r="D6"/>
  <c r="J15" i="2"/>
  <c r="H15"/>
  <c r="D15"/>
  <c r="J14"/>
  <c r="H14"/>
  <c r="D14"/>
  <c r="J13"/>
  <c r="H13"/>
  <c r="D13"/>
  <c r="J12"/>
  <c r="H12"/>
  <c r="D12"/>
  <c r="J11"/>
  <c r="H11"/>
  <c r="D11"/>
  <c r="J10"/>
  <c r="H10"/>
  <c r="D10"/>
  <c r="J9"/>
  <c r="H9"/>
  <c r="F42" i="1"/>
  <c r="D42"/>
  <c r="F36"/>
  <c r="D36"/>
  <c r="D35"/>
  <c r="B35"/>
  <c r="D11"/>
  <c r="B8"/>
  <c r="B6"/>
</calcChain>
</file>

<file path=xl/sharedStrings.xml><?xml version="1.0" encoding="utf-8"?>
<sst xmlns="http://schemas.openxmlformats.org/spreadsheetml/2006/main" count="363" uniqueCount="229">
  <si>
    <t>表1</t>
  </si>
  <si>
    <r>
      <rPr>
        <u/>
        <sz val="20"/>
        <rFont val="方正小标宋简体"/>
        <charset val="134"/>
      </rPr>
      <t xml:space="preserve">       市粮食局 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</si>
  <si>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</si>
  <si>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</si>
  <si>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</si>
  <si>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</si>
  <si>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</si>
  <si>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</si>
  <si>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</si>
  <si>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</si>
  <si>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</si>
  <si>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</si>
  <si>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</si>
  <si>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</si>
  <si>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</si>
  <si>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</si>
  <si>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</si>
  <si>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</si>
  <si>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</si>
  <si>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</si>
  <si>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</si>
  <si>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</si>
  <si>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</si>
  <si>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</si>
  <si>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</si>
  <si>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</si>
  <si>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</si>
  <si>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</si>
  <si>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</si>
  <si>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</si>
  <si>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</si>
  <si>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</si>
  <si>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</si>
  <si>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</si>
  <si>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</si>
  <si>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</si>
  <si>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</si>
  <si>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</si>
  <si>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</si>
  <si>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</si>
  <si>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</si>
  <si>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</si>
  <si>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</si>
  <si>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</si>
  <si>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</si>
  <si>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</si>
  <si>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</si>
  <si>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</si>
  <si>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</si>
  <si>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</si>
  <si>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</si>
  <si>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</si>
  <si>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</si>
  <si>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</si>
  <si>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</si>
  <si>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</si>
  <si>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</si>
  <si>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</si>
  <si>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</si>
  <si>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</si>
  <si>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</si>
  <si>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</si>
  <si>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</si>
  <si>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</si>
  <si>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</si>
  <si>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</si>
  <si>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</si>
  <si>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</si>
  <si>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</si>
  <si>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</si>
  <si>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</si>
  <si>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</si>
  <si>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</si>
  <si>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</si>
  <si>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</si>
  <si>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</si>
  <si>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</si>
  <si>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</si>
  <si>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      市粮食局    </t>
    </r>
    <r>
      <rPr>
        <sz val="20"/>
        <rFont val="方正小标宋简体"/>
        <charset val="134"/>
      </rPr>
      <t xml:space="preserve"> 2018年部门收入总体情况表</t>
    </r>
  </si>
  <si>
    <t>单位代码</t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</si>
  <si>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</si>
  <si>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</si>
  <si>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</si>
  <si>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</si>
  <si>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</si>
  <si>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</si>
  <si>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</si>
  <si>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</si>
  <si>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</si>
  <si>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</si>
  <si>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</si>
  <si>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</si>
  <si>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</si>
  <si>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</si>
  <si>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</si>
  <si>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</si>
  <si>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</si>
  <si>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</si>
  <si>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</si>
  <si>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</si>
  <si>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</si>
  <si>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</si>
  <si>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</si>
  <si>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</si>
  <si>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</si>
  <si>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</si>
  <si>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712001</t>
  </si>
  <si>
    <t>鄂州市粮食局本级</t>
  </si>
  <si>
    <t xml:space="preserve">  712001</t>
  </si>
  <si>
    <t xml:space="preserve">  鄂州市粮食局本级</t>
  </si>
  <si>
    <t>712002</t>
  </si>
  <si>
    <t>鄂州市粮食局幼儿园</t>
  </si>
  <si>
    <t xml:space="preserve">  712002</t>
  </si>
  <si>
    <t xml:space="preserve">  鄂州市粮食局幼儿园</t>
  </si>
  <si>
    <t>712003</t>
  </si>
  <si>
    <t>鄂州市粮油质量监督检测站</t>
  </si>
  <si>
    <t xml:space="preserve">  712003</t>
  </si>
  <si>
    <t xml:space="preserve">  鄂州市粮油质量监督检测站</t>
  </si>
  <si>
    <t>表3</t>
  </si>
  <si>
    <r>
      <rPr>
        <u/>
        <sz val="20"/>
        <color indexed="8"/>
        <rFont val="方正小标宋简体"/>
        <charset val="134"/>
      </rPr>
      <t xml:space="preserve">      市粮食局     </t>
    </r>
    <r>
      <rPr>
        <sz val="20"/>
        <color indexed="8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</si>
  <si>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</si>
  <si>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</si>
  <si>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</si>
  <si>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</si>
  <si>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</si>
  <si>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</si>
  <si>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</si>
  <si>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</si>
  <si>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</si>
  <si>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</si>
  <si>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</si>
  <si>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</si>
  <si>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</si>
  <si>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</si>
  <si>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行政运行（粮油事务）</t>
  </si>
  <si>
    <t xml:space="preserve">  一般行政管理事务（粮油事务）</t>
  </si>
  <si>
    <t xml:space="preserve">  学前教育</t>
  </si>
  <si>
    <t xml:space="preserve">  事业单位离退休</t>
  </si>
  <si>
    <t xml:space="preserve">  事业单位医疗</t>
  </si>
  <si>
    <t xml:space="preserve">  事业运行（粮油事务）</t>
  </si>
  <si>
    <t>表4</t>
  </si>
  <si>
    <r>
      <rPr>
        <u/>
        <sz val="20"/>
        <color indexed="8"/>
        <rFont val="方正小标宋简体"/>
        <charset val="134"/>
      </rPr>
      <t xml:space="preserve">      市粮食局   </t>
    </r>
    <r>
      <rPr>
        <sz val="20"/>
        <color indexed="8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</si>
  <si>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</si>
  <si>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</si>
  <si>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</si>
  <si>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</si>
  <si>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</si>
  <si>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</si>
  <si>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</si>
  <si>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</si>
  <si>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</si>
  <si>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</si>
  <si>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</si>
  <si>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</si>
  <si>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</si>
  <si>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</si>
  <si>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</si>
  <si>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indexed="8"/>
        <rFont val="方正小标宋简体"/>
        <charset val="134"/>
      </rPr>
      <t xml:space="preserve">    市粮食局 </t>
    </r>
    <r>
      <rPr>
        <sz val="20"/>
        <color indexed="8"/>
        <rFont val="方正小标宋简体"/>
        <charset val="134"/>
      </rPr>
      <t>2018年一般公共预算支出情况表</t>
    </r>
  </si>
  <si>
    <t>功能科目编码（到项级）</t>
  </si>
  <si>
    <t>粮食局本级</t>
  </si>
  <si>
    <t>干部教育</t>
  </si>
  <si>
    <t>归口管理的行政单位离休退费</t>
  </si>
  <si>
    <t>行政单位医疗</t>
  </si>
  <si>
    <t>住房公积金</t>
  </si>
  <si>
    <t>行政运行</t>
  </si>
  <si>
    <t>一般行政管理事务</t>
  </si>
  <si>
    <t>其他粮油事务支出</t>
  </si>
  <si>
    <t>粮食局幼儿园</t>
  </si>
  <si>
    <t>学前教育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</si>
  <si>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</si>
  <si>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</si>
  <si>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</si>
  <si>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</si>
  <si>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</si>
  <si>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</si>
  <si>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市粮油质量监督检测站</t>
  </si>
  <si>
    <t>事业运行（粮油事务）</t>
  </si>
  <si>
    <t>表6</t>
  </si>
  <si>
    <r>
      <rPr>
        <u/>
        <sz val="20"/>
        <color indexed="8"/>
        <rFont val="方正小标宋简体"/>
        <charset val="134"/>
      </rPr>
      <t xml:space="preserve">    市粮食局  </t>
    </r>
    <r>
      <rPr>
        <sz val="20"/>
        <color indexed="8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</si>
  <si>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</si>
  <si>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</si>
  <si>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</si>
  <si>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</si>
  <si>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</si>
  <si>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</si>
  <si>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</si>
  <si>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</si>
  <si>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公务员医疗补助缴费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</si>
  <si>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</si>
  <si>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</si>
  <si>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</si>
  <si>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</si>
  <si>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</si>
  <si>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</si>
  <si>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</si>
  <si>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</si>
  <si>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</si>
  <si>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</si>
  <si>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</si>
  <si>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</si>
  <si>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</si>
  <si>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</si>
  <si>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</si>
  <si>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</si>
  <si>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</si>
  <si>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</si>
  <si>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</si>
  <si>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其他补助支出</t>
  </si>
  <si>
    <t>办公设备购置</t>
  </si>
  <si>
    <t>职工基本医疗保险缴费</t>
  </si>
  <si>
    <t>表7</t>
  </si>
  <si>
    <r>
      <rPr>
        <u/>
        <sz val="20"/>
        <color indexed="8"/>
        <rFont val="方正小标宋简体"/>
        <charset val="134"/>
      </rPr>
      <t xml:space="preserve">      市粮食局   </t>
    </r>
    <r>
      <rPr>
        <sz val="20"/>
        <color indexed="8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</si>
  <si>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</si>
  <si>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</si>
  <si>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</si>
  <si>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</si>
  <si>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</si>
  <si>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</si>
  <si>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2018年因公出国（境）费用增加。</t>
  </si>
  <si>
    <t>1、因公出国(境)费用</t>
  </si>
  <si>
    <t>按照省粮食局《2018年荆楚粮油“走出去”行动计划》文件要求，安排出国（境）1人。</t>
  </si>
  <si>
    <t>2、公务接待费</t>
  </si>
  <si>
    <t>17年在职人员23人，18年在职人员18人，减少5人。</t>
  </si>
  <si>
    <t>3、公务用车购置及运行维护费</t>
  </si>
  <si>
    <t>其中：公务用车运行维护费</t>
  </si>
  <si>
    <t xml:space="preserve">      公务用车购置费</t>
  </si>
  <si>
    <t>备注：因公出国（境）费用在专项性公用支出专项经费中列支。</t>
  </si>
  <si>
    <t>表8</t>
  </si>
  <si>
    <r>
      <rPr>
        <u/>
        <sz val="20"/>
        <color indexed="8"/>
        <rFont val="方正小标宋简体"/>
        <charset val="134"/>
      </rPr>
      <t xml:space="preserve">   市粮食局 </t>
    </r>
    <r>
      <rPr>
        <sz val="20"/>
        <color indexed="8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</si>
</sst>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8">
    <numFmt numFmtId="176" formatCode="#,##0.0_ "/>
    <numFmt numFmtId="177" formatCode="###,###,###,##0.00"/>
    <numFmt numFmtId="178" formatCode="* #,##0.00;* \-#,##0.00;* &quot;&quot;??;@"/>
    <numFmt numFmtId="179" formatCode="0.00_ "/>
    <numFmt numFmtId="180" formatCode="0_ "/>
    <numFmt numFmtId="181" formatCode="0000"/>
    <numFmt numFmtId="182" formatCode="00"/>
    <numFmt numFmtId="183" formatCode="#,##0.0000"/>
  </numFmts>
  <fonts count="2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49" fontId="5" fillId="2" borderId="1" xfId="0" applyNumberFormat="1" applyFont="1" applyFill="1" applyBorder="1" applyAlignment="1">
      <alignment horizontal="justify" vertical="center"/>
    </xf>
    <xf numFmtId="177" fontId="5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justify" vertical="center"/>
    </xf>
    <xf numFmtId="0" fontId="7" fillId="0" borderId="0" xfId="0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 indent="1"/>
    </xf>
    <xf numFmtId="179" fontId="11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80" fontId="4" fillId="0" borderId="5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80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left" vertical="center" indent="3"/>
    </xf>
    <xf numFmtId="180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indent="3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181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" fontId="4" fillId="0" borderId="7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left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18" fillId="0" borderId="4" xfId="0" applyNumberFormat="1" applyFont="1" applyFill="1" applyBorder="1" applyAlignment="1" applyProtection="1">
      <alignment horizontal="right" vertical="center" wrapText="1"/>
    </xf>
    <xf numFmtId="183" fontId="4" fillId="0" borderId="1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82" fontId="14" fillId="0" borderId="0" xfId="0" applyNumberFormat="1" applyFont="1" applyFill="1" applyAlignment="1" applyProtection="1">
      <alignment horizontal="center" vertical="center"/>
    </xf>
    <xf numFmtId="182" fontId="15" fillId="0" borderId="0" xfId="0" applyNumberFormat="1" applyFont="1" applyFill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Zeros="0" workbookViewId="0">
      <selection activeCell="C11" sqref="C11"/>
    </sheetView>
  </sheetViews>
  <sheetFormatPr defaultColWidth="9" defaultRowHeight="13.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6">
      <c r="A1" s="1" t="s">
        <v>0</v>
      </c>
    </row>
    <row r="2" spans="1:6" ht="25.5">
      <c r="A2" s="115" t="s">
        <v>1</v>
      </c>
      <c r="B2" s="116"/>
      <c r="C2" s="116"/>
      <c r="D2" s="116"/>
      <c r="E2" s="116"/>
      <c r="F2" s="116"/>
    </row>
    <row r="3" spans="1:6">
      <c r="A3" s="98"/>
      <c r="B3" s="100"/>
      <c r="C3" s="100"/>
      <c r="D3" s="98"/>
      <c r="E3" s="98"/>
      <c r="F3" s="101" t="s">
        <v>2</v>
      </c>
    </row>
    <row r="4" spans="1:6">
      <c r="A4" s="102" t="s">
        <v>3</v>
      </c>
      <c r="B4" s="102"/>
      <c r="C4" s="117" t="s">
        <v>4</v>
      </c>
      <c r="D4" s="117"/>
      <c r="E4" s="117"/>
      <c r="F4" s="117"/>
    </row>
    <row r="5" spans="1:6">
      <c r="A5" s="32" t="s">
        <v>5</v>
      </c>
      <c r="B5" s="32" t="s">
        <v>6</v>
      </c>
      <c r="C5" s="32" t="s">
        <v>7</v>
      </c>
      <c r="D5" s="103" t="s">
        <v>6</v>
      </c>
      <c r="E5" s="32" t="s">
        <v>8</v>
      </c>
      <c r="F5" s="32" t="s">
        <v>6</v>
      </c>
    </row>
    <row r="6" spans="1:6">
      <c r="A6" s="56" t="s">
        <v>9</v>
      </c>
      <c r="B6" s="57">
        <f>B7+B9+B10+B11+B12+B13+B14</f>
        <v>407.11</v>
      </c>
      <c r="C6" s="56" t="s">
        <v>10</v>
      </c>
      <c r="D6" s="57">
        <v>337.21</v>
      </c>
      <c r="E6" s="48" t="s">
        <v>11</v>
      </c>
      <c r="F6" s="57">
        <v>0</v>
      </c>
    </row>
    <row r="7" spans="1:6">
      <c r="A7" s="58" t="s">
        <v>12</v>
      </c>
      <c r="B7" s="62">
        <v>337.11</v>
      </c>
      <c r="C7" s="59" t="s">
        <v>13</v>
      </c>
      <c r="D7" s="57">
        <v>254.66</v>
      </c>
      <c r="E7" s="48" t="s">
        <v>14</v>
      </c>
      <c r="F7" s="57">
        <v>0</v>
      </c>
    </row>
    <row r="8" spans="1:6">
      <c r="A8" s="58" t="s">
        <v>15</v>
      </c>
      <c r="B8" s="71">
        <f>B9+B10+B11+B12+B13</f>
        <v>70</v>
      </c>
      <c r="C8" s="59" t="s">
        <v>16</v>
      </c>
      <c r="D8" s="57">
        <v>57.17</v>
      </c>
      <c r="E8" s="48" t="s">
        <v>17</v>
      </c>
      <c r="F8" s="57">
        <v>0</v>
      </c>
    </row>
    <row r="9" spans="1:6">
      <c r="A9" s="104" t="s">
        <v>18</v>
      </c>
      <c r="B9" s="57">
        <v>0</v>
      </c>
      <c r="C9" s="59" t="s">
        <v>19</v>
      </c>
      <c r="D9" s="57">
        <v>25.38</v>
      </c>
      <c r="E9" s="48" t="s">
        <v>20</v>
      </c>
      <c r="F9" s="57">
        <v>0</v>
      </c>
    </row>
    <row r="10" spans="1:6">
      <c r="A10" s="56" t="s">
        <v>21</v>
      </c>
      <c r="B10" s="57">
        <v>70</v>
      </c>
      <c r="C10" s="56" t="s">
        <v>22</v>
      </c>
      <c r="D10" s="62">
        <v>69.900000000000006</v>
      </c>
      <c r="E10" s="48" t="s">
        <v>23</v>
      </c>
      <c r="F10" s="57">
        <v>36.549999999999997</v>
      </c>
    </row>
    <row r="11" spans="1:6">
      <c r="A11" s="56" t="s">
        <v>24</v>
      </c>
      <c r="B11" s="62"/>
      <c r="C11" s="105" t="s">
        <v>25</v>
      </c>
      <c r="D11" s="71">
        <f>D12+D13+D14</f>
        <v>50</v>
      </c>
      <c r="E11" s="48" t="s">
        <v>26</v>
      </c>
      <c r="F11" s="57">
        <v>0</v>
      </c>
    </row>
    <row r="12" spans="1:6">
      <c r="A12" s="56" t="s">
        <v>27</v>
      </c>
      <c r="B12" s="62"/>
      <c r="C12" s="59" t="s">
        <v>28</v>
      </c>
      <c r="D12" s="106">
        <v>0</v>
      </c>
      <c r="E12" s="48" t="s">
        <v>29</v>
      </c>
      <c r="F12" s="57">
        <v>0</v>
      </c>
    </row>
    <row r="13" spans="1:6">
      <c r="A13" s="56" t="s">
        <v>30</v>
      </c>
      <c r="B13" s="62"/>
      <c r="C13" s="67" t="s">
        <v>31</v>
      </c>
      <c r="D13" s="57">
        <v>0</v>
      </c>
      <c r="E13" s="48" t="s">
        <v>32</v>
      </c>
      <c r="F13" s="57">
        <v>75.61</v>
      </c>
    </row>
    <row r="14" spans="1:6">
      <c r="A14" s="104" t="s">
        <v>33</v>
      </c>
      <c r="B14" s="62"/>
      <c r="C14" s="69" t="s">
        <v>34</v>
      </c>
      <c r="D14" s="57">
        <v>50</v>
      </c>
      <c r="E14" s="48" t="s">
        <v>35</v>
      </c>
      <c r="F14" s="57">
        <v>0</v>
      </c>
    </row>
    <row r="15" spans="1:6">
      <c r="A15" s="56" t="s">
        <v>36</v>
      </c>
      <c r="B15" s="62"/>
      <c r="C15" s="59" t="s">
        <v>37</v>
      </c>
      <c r="D15" s="70">
        <v>0</v>
      </c>
      <c r="E15" s="48" t="s">
        <v>38</v>
      </c>
      <c r="F15" s="57">
        <v>23.16</v>
      </c>
    </row>
    <row r="16" spans="1:6">
      <c r="A16" s="56" t="s">
        <v>39</v>
      </c>
      <c r="B16" s="62"/>
      <c r="C16" s="59" t="s">
        <v>40</v>
      </c>
      <c r="D16" s="57">
        <v>19.899999999999999</v>
      </c>
      <c r="E16" s="48" t="s">
        <v>41</v>
      </c>
      <c r="F16" s="57">
        <v>0</v>
      </c>
    </row>
    <row r="17" spans="1:6">
      <c r="A17" s="56" t="s">
        <v>42</v>
      </c>
      <c r="B17" s="62"/>
      <c r="C17" s="56" t="s">
        <v>43</v>
      </c>
      <c r="D17" s="57">
        <v>0</v>
      </c>
      <c r="E17" s="48" t="s">
        <v>44</v>
      </c>
      <c r="F17" s="57">
        <v>0</v>
      </c>
    </row>
    <row r="18" spans="1:6">
      <c r="A18" s="56" t="s">
        <v>45</v>
      </c>
      <c r="B18" s="62"/>
      <c r="C18" s="56" t="s">
        <v>46</v>
      </c>
      <c r="D18" s="57">
        <v>0</v>
      </c>
      <c r="E18" s="48" t="s">
        <v>47</v>
      </c>
      <c r="F18" s="57">
        <v>0</v>
      </c>
    </row>
    <row r="19" spans="1:6">
      <c r="A19" s="56" t="s">
        <v>48</v>
      </c>
      <c r="B19" s="62"/>
      <c r="C19" s="56" t="s">
        <v>49</v>
      </c>
      <c r="D19" s="62">
        <v>0</v>
      </c>
      <c r="E19" s="48" t="s">
        <v>50</v>
      </c>
      <c r="F19" s="57">
        <v>0</v>
      </c>
    </row>
    <row r="20" spans="1:6">
      <c r="A20" s="107"/>
      <c r="B20" s="107"/>
      <c r="C20" s="56" t="s">
        <v>51</v>
      </c>
      <c r="D20" s="108">
        <v>0</v>
      </c>
      <c r="E20" s="48" t="s">
        <v>52</v>
      </c>
      <c r="F20" s="57">
        <v>0</v>
      </c>
    </row>
    <row r="21" spans="1:6">
      <c r="A21" s="107"/>
      <c r="B21" s="107"/>
      <c r="C21" s="56"/>
      <c r="D21" s="71"/>
      <c r="E21" s="48" t="s">
        <v>53</v>
      </c>
      <c r="F21" s="57">
        <v>0</v>
      </c>
    </row>
    <row r="22" spans="1:6">
      <c r="A22" s="107"/>
      <c r="B22" s="107"/>
      <c r="C22" s="56"/>
      <c r="D22" s="57"/>
      <c r="E22" s="48" t="s">
        <v>54</v>
      </c>
      <c r="F22" s="57">
        <v>0</v>
      </c>
    </row>
    <row r="23" spans="1:6">
      <c r="A23" s="107"/>
      <c r="B23" s="107"/>
      <c r="C23" s="56"/>
      <c r="D23" s="57"/>
      <c r="E23" s="48" t="s">
        <v>55</v>
      </c>
      <c r="F23" s="57">
        <v>0</v>
      </c>
    </row>
    <row r="24" spans="1:6">
      <c r="A24" s="107"/>
      <c r="B24" s="107"/>
      <c r="C24" s="56"/>
      <c r="D24" s="57"/>
      <c r="E24" s="48" t="s">
        <v>56</v>
      </c>
      <c r="F24" s="57">
        <v>0</v>
      </c>
    </row>
    <row r="25" spans="1:6">
      <c r="A25" s="56"/>
      <c r="B25" s="62"/>
      <c r="C25" s="56"/>
      <c r="D25" s="57"/>
      <c r="E25" s="48" t="s">
        <v>57</v>
      </c>
      <c r="F25" s="57">
        <v>15.34</v>
      </c>
    </row>
    <row r="26" spans="1:6">
      <c r="A26" s="56"/>
      <c r="B26" s="62"/>
      <c r="C26" s="56"/>
      <c r="D26" s="57"/>
      <c r="E26" s="48" t="s">
        <v>58</v>
      </c>
      <c r="F26" s="57">
        <v>256.45</v>
      </c>
    </row>
    <row r="27" spans="1:6">
      <c r="A27" s="56"/>
      <c r="B27" s="62"/>
      <c r="C27" s="56"/>
      <c r="D27" s="57"/>
      <c r="E27" s="48" t="s">
        <v>59</v>
      </c>
      <c r="F27" s="57">
        <v>0</v>
      </c>
    </row>
    <row r="28" spans="1:6">
      <c r="A28" s="56"/>
      <c r="B28" s="62"/>
      <c r="C28" s="56"/>
      <c r="D28" s="57"/>
      <c r="E28" s="48" t="s">
        <v>60</v>
      </c>
      <c r="F28" s="62">
        <v>0</v>
      </c>
    </row>
    <row r="29" spans="1:6">
      <c r="A29" s="56"/>
      <c r="B29" s="62"/>
      <c r="C29" s="56"/>
      <c r="D29" s="57"/>
      <c r="E29" s="48" t="s">
        <v>61</v>
      </c>
      <c r="F29" s="71">
        <v>0</v>
      </c>
    </row>
    <row r="30" spans="1:6">
      <c r="A30" s="56"/>
      <c r="B30" s="62"/>
      <c r="C30" s="56"/>
      <c r="D30" s="57"/>
      <c r="E30" s="48" t="s">
        <v>62</v>
      </c>
      <c r="F30" s="57">
        <v>0</v>
      </c>
    </row>
    <row r="31" spans="1:6">
      <c r="A31" s="56"/>
      <c r="B31" s="62"/>
      <c r="C31" s="56"/>
      <c r="D31" s="57"/>
      <c r="E31" s="48" t="s">
        <v>63</v>
      </c>
      <c r="F31" s="57">
        <v>0</v>
      </c>
    </row>
    <row r="32" spans="1:6">
      <c r="A32" s="56"/>
      <c r="B32" s="62"/>
      <c r="C32" s="56"/>
      <c r="D32" s="57"/>
      <c r="E32" s="48" t="s">
        <v>64</v>
      </c>
      <c r="F32" s="57">
        <v>0</v>
      </c>
    </row>
    <row r="33" spans="1:6">
      <c r="A33" s="56"/>
      <c r="B33" s="62"/>
      <c r="C33" s="56"/>
      <c r="D33" s="57"/>
      <c r="E33" s="48" t="s">
        <v>65</v>
      </c>
      <c r="F33" s="62">
        <v>0</v>
      </c>
    </row>
    <row r="34" spans="1:6">
      <c r="A34" s="56"/>
      <c r="B34" s="62"/>
      <c r="C34" s="56"/>
      <c r="D34" s="57"/>
      <c r="E34" s="48"/>
      <c r="F34" s="108"/>
    </row>
    <row r="35" spans="1:6">
      <c r="A35" s="32" t="s">
        <v>66</v>
      </c>
      <c r="B35" s="57">
        <f>B7+B9+B10+B11+B12+B13+B14+B15+B16+B17+B18+B19</f>
        <v>407.11</v>
      </c>
      <c r="C35" s="32" t="s">
        <v>67</v>
      </c>
      <c r="D35" s="62">
        <f>D6+D10+D17+D18+D19+D20</f>
        <v>407.11</v>
      </c>
      <c r="E35" s="32" t="s">
        <v>67</v>
      </c>
      <c r="F35" s="62">
        <v>407.11</v>
      </c>
    </row>
    <row r="36" spans="1:6">
      <c r="A36" s="56" t="s">
        <v>68</v>
      </c>
      <c r="B36" s="62"/>
      <c r="C36" s="32" t="s">
        <v>69</v>
      </c>
      <c r="D36" s="62">
        <f>B41-D35</f>
        <v>-407.11</v>
      </c>
      <c r="E36" s="32" t="s">
        <v>69</v>
      </c>
      <c r="F36" s="62">
        <f>D36</f>
        <v>-407.11</v>
      </c>
    </row>
    <row r="37" spans="1:6">
      <c r="A37" s="56" t="s">
        <v>70</v>
      </c>
      <c r="B37" s="71"/>
      <c r="C37" s="58"/>
      <c r="D37" s="108"/>
      <c r="E37" s="48"/>
      <c r="F37" s="109"/>
    </row>
    <row r="38" spans="1:6">
      <c r="A38" s="104" t="s">
        <v>71</v>
      </c>
      <c r="B38" s="57"/>
      <c r="C38" s="48"/>
      <c r="D38" s="62"/>
      <c r="E38" s="48"/>
      <c r="F38" s="62"/>
    </row>
    <row r="39" spans="1:6">
      <c r="A39" s="104" t="s">
        <v>72</v>
      </c>
      <c r="B39" s="57"/>
      <c r="C39" s="110"/>
      <c r="D39" s="111"/>
      <c r="E39" s="48"/>
      <c r="F39" s="112"/>
    </row>
    <row r="40" spans="1:6">
      <c r="A40" s="104" t="s">
        <v>73</v>
      </c>
      <c r="B40" s="57"/>
      <c r="C40" s="110"/>
      <c r="D40" s="113"/>
      <c r="E40" s="110"/>
      <c r="F40" s="113"/>
    </row>
    <row r="41" spans="1:6">
      <c r="A41" s="56" t="s">
        <v>74</v>
      </c>
      <c r="B41" s="114"/>
      <c r="C41" s="110"/>
      <c r="D41" s="113"/>
      <c r="E41" s="110"/>
      <c r="F41" s="113"/>
    </row>
    <row r="42" spans="1:6">
      <c r="A42" s="32" t="s">
        <v>75</v>
      </c>
      <c r="B42" s="108">
        <v>407.11</v>
      </c>
      <c r="C42" s="32" t="s">
        <v>76</v>
      </c>
      <c r="D42" s="62">
        <f>B42</f>
        <v>407.11</v>
      </c>
      <c r="E42" s="32" t="s">
        <v>76</v>
      </c>
      <c r="F42" s="62">
        <f>B42</f>
        <v>407.11</v>
      </c>
    </row>
  </sheetData>
  <mergeCells count="2">
    <mergeCell ref="A2:F2"/>
    <mergeCell ref="C4:F4"/>
  </mergeCells>
  <phoneticPr fontId="19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"/>
  <sheetViews>
    <sheetView showZeros="0" workbookViewId="0">
      <selection activeCell="F25" sqref="F25"/>
    </sheetView>
  </sheetViews>
  <sheetFormatPr defaultColWidth="9" defaultRowHeight="13.5"/>
  <cols>
    <col min="1" max="1" width="14.375" customWidth="1"/>
    <col min="2" max="2" width="7.75" customWidth="1"/>
    <col min="3" max="3" width="9" customWidth="1"/>
    <col min="4" max="4" width="6.375" customWidth="1"/>
    <col min="5" max="5" width="5.875" customWidth="1"/>
    <col min="6" max="6" width="8.875" customWidth="1"/>
    <col min="7" max="7" width="8.5" customWidth="1"/>
    <col min="8" max="8" width="7.25" customWidth="1"/>
    <col min="9" max="9" width="6.375" customWidth="1"/>
    <col min="10" max="10" width="5.875" customWidth="1"/>
    <col min="11" max="11" width="7.375" customWidth="1"/>
    <col min="12" max="12" width="5.875" customWidth="1"/>
    <col min="13" max="13" width="9" customWidth="1"/>
    <col min="14" max="15" width="5.875" customWidth="1"/>
    <col min="16" max="16" width="4.875" customWidth="1"/>
    <col min="17" max="17" width="5.875" customWidth="1"/>
    <col min="18" max="18" width="4.75" customWidth="1"/>
    <col min="19" max="19" width="4.375" customWidth="1"/>
    <col min="20" max="22" width="4.75" customWidth="1"/>
  </cols>
  <sheetData>
    <row r="1" spans="1:23">
      <c r="A1" s="81" t="s">
        <v>77</v>
      </c>
      <c r="B1" s="82"/>
      <c r="C1" s="82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8"/>
      <c r="U1" s="74"/>
      <c r="V1" s="31"/>
    </row>
    <row r="2" spans="1:23" ht="25.5">
      <c r="A2" s="125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3">
      <c r="A3" s="81"/>
      <c r="B3" s="83"/>
      <c r="C3" s="83"/>
      <c r="D3" s="84"/>
      <c r="E3" s="84"/>
      <c r="F3" s="84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98"/>
      <c r="U3" s="74"/>
      <c r="V3" s="31" t="s">
        <v>2</v>
      </c>
    </row>
    <row r="4" spans="1:23">
      <c r="A4" s="130" t="s">
        <v>79</v>
      </c>
      <c r="B4" s="131" t="s">
        <v>80</v>
      </c>
      <c r="C4" s="132" t="s">
        <v>81</v>
      </c>
      <c r="D4" s="127" t="s">
        <v>82</v>
      </c>
      <c r="E4" s="128"/>
      <c r="F4" s="128"/>
      <c r="G4" s="129"/>
      <c r="H4" s="128" t="s">
        <v>83</v>
      </c>
      <c r="I4" s="128"/>
      <c r="J4" s="124"/>
      <c r="K4" s="124"/>
      <c r="L4" s="124"/>
      <c r="M4" s="124"/>
      <c r="N4" s="124"/>
      <c r="O4" s="124"/>
      <c r="P4" s="129"/>
      <c r="Q4" s="118" t="s">
        <v>84</v>
      </c>
      <c r="R4" s="118" t="s">
        <v>85</v>
      </c>
      <c r="S4" s="118" t="s">
        <v>86</v>
      </c>
      <c r="T4" s="118" t="s">
        <v>87</v>
      </c>
      <c r="U4" s="118" t="s">
        <v>88</v>
      </c>
      <c r="V4" s="124" t="s">
        <v>89</v>
      </c>
      <c r="W4" s="124" t="s">
        <v>90</v>
      </c>
    </row>
    <row r="5" spans="1:23" ht="23.1" customHeight="1">
      <c r="A5" s="130"/>
      <c r="B5" s="131"/>
      <c r="C5" s="132"/>
      <c r="D5" s="133" t="s">
        <v>91</v>
      </c>
      <c r="E5" s="120" t="s">
        <v>92</v>
      </c>
      <c r="F5" s="120" t="s">
        <v>93</v>
      </c>
      <c r="G5" s="119" t="s">
        <v>94</v>
      </c>
      <c r="H5" s="120" t="s">
        <v>95</v>
      </c>
      <c r="I5" s="120" t="s">
        <v>96</v>
      </c>
      <c r="J5" s="121" t="s">
        <v>97</v>
      </c>
      <c r="K5" s="122"/>
      <c r="L5" s="122"/>
      <c r="M5" s="122"/>
      <c r="N5" s="122"/>
      <c r="O5" s="123"/>
      <c r="P5" s="118" t="s">
        <v>98</v>
      </c>
      <c r="Q5" s="118"/>
      <c r="R5" s="118"/>
      <c r="S5" s="118"/>
      <c r="T5" s="118"/>
      <c r="U5" s="118"/>
      <c r="V5" s="124"/>
      <c r="W5" s="124"/>
    </row>
    <row r="6" spans="1:23">
      <c r="A6" s="130"/>
      <c r="B6" s="131"/>
      <c r="C6" s="132"/>
      <c r="D6" s="133"/>
      <c r="E6" s="120"/>
      <c r="F6" s="120"/>
      <c r="G6" s="119"/>
      <c r="H6" s="120"/>
      <c r="I6" s="120"/>
      <c r="J6" s="120"/>
      <c r="K6" s="124"/>
      <c r="L6" s="124"/>
      <c r="M6" s="124"/>
      <c r="N6" s="124"/>
      <c r="O6" s="118"/>
      <c r="P6" s="118"/>
      <c r="Q6" s="118"/>
      <c r="R6" s="118"/>
      <c r="S6" s="118"/>
      <c r="T6" s="118"/>
      <c r="U6" s="118"/>
      <c r="V6" s="124"/>
      <c r="W6" s="124"/>
    </row>
    <row r="7" spans="1:23" ht="60">
      <c r="A7" s="130"/>
      <c r="B7" s="131"/>
      <c r="C7" s="132"/>
      <c r="D7" s="133"/>
      <c r="E7" s="120"/>
      <c r="F7" s="120"/>
      <c r="G7" s="119"/>
      <c r="H7" s="120"/>
      <c r="I7" s="120"/>
      <c r="J7" s="94" t="s">
        <v>99</v>
      </c>
      <c r="K7" s="95" t="s">
        <v>100</v>
      </c>
      <c r="L7" s="95" t="s">
        <v>101</v>
      </c>
      <c r="M7" s="95" t="s">
        <v>102</v>
      </c>
      <c r="N7" s="95" t="s">
        <v>103</v>
      </c>
      <c r="O7" s="96" t="s">
        <v>104</v>
      </c>
      <c r="P7" s="118"/>
      <c r="Q7" s="118"/>
      <c r="R7" s="118"/>
      <c r="S7" s="118"/>
      <c r="T7" s="118"/>
      <c r="U7" s="118"/>
      <c r="V7" s="124"/>
      <c r="W7" s="124"/>
    </row>
    <row r="8" spans="1:23" ht="24.95" customHeight="1">
      <c r="A8" s="85" t="s">
        <v>105</v>
      </c>
      <c r="B8" s="85" t="s">
        <v>105</v>
      </c>
      <c r="C8" s="86">
        <v>1</v>
      </c>
      <c r="D8" s="87">
        <v>2</v>
      </c>
      <c r="E8" s="88">
        <v>3</v>
      </c>
      <c r="F8" s="88">
        <v>4</v>
      </c>
      <c r="G8" s="88">
        <v>5</v>
      </c>
      <c r="H8" s="89">
        <v>6</v>
      </c>
      <c r="I8" s="88">
        <v>7</v>
      </c>
      <c r="J8" s="3">
        <v>8</v>
      </c>
      <c r="K8" s="97">
        <v>9</v>
      </c>
      <c r="L8" s="97">
        <v>10</v>
      </c>
      <c r="M8" s="97">
        <v>11</v>
      </c>
      <c r="N8" s="97">
        <v>12</v>
      </c>
      <c r="O8" s="97">
        <v>13</v>
      </c>
      <c r="P8" s="88">
        <v>14</v>
      </c>
      <c r="Q8" s="88">
        <v>15</v>
      </c>
      <c r="R8" s="88">
        <v>16</v>
      </c>
      <c r="S8" s="88">
        <v>17</v>
      </c>
      <c r="T8" s="88">
        <v>18</v>
      </c>
      <c r="U8" s="88">
        <v>19</v>
      </c>
      <c r="V8" s="88">
        <v>20</v>
      </c>
      <c r="W8" s="88">
        <v>21</v>
      </c>
    </row>
    <row r="9" spans="1:23" ht="38.1" customHeight="1">
      <c r="A9" s="90"/>
      <c r="B9" s="90" t="s">
        <v>91</v>
      </c>
      <c r="C9" s="62">
        <v>407.11</v>
      </c>
      <c r="D9" s="91"/>
      <c r="E9" s="92"/>
      <c r="F9" s="92">
        <v>0</v>
      </c>
      <c r="G9" s="93"/>
      <c r="H9" s="78">
        <f t="shared" ref="H9:H15" si="0">I9+J9+P9</f>
        <v>407.11</v>
      </c>
      <c r="I9" s="62">
        <v>337.11</v>
      </c>
      <c r="J9" s="78">
        <f t="shared" ref="J9:J15" si="1">K9+L9+M9+N9+O9</f>
        <v>70</v>
      </c>
      <c r="K9" s="79">
        <v>0</v>
      </c>
      <c r="L9" s="79">
        <v>70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62">
        <v>0</v>
      </c>
      <c r="W9" s="99">
        <v>0</v>
      </c>
    </row>
    <row r="10" spans="1:23" ht="33" customHeight="1">
      <c r="A10" s="90" t="s">
        <v>106</v>
      </c>
      <c r="B10" s="90" t="s">
        <v>107</v>
      </c>
      <c r="C10" s="62">
        <v>327.11</v>
      </c>
      <c r="D10" s="78">
        <f t="shared" ref="D10:D15" si="2">E10+F10+G10</f>
        <v>0</v>
      </c>
      <c r="E10" s="79">
        <v>0</v>
      </c>
      <c r="F10" s="79">
        <v>0</v>
      </c>
      <c r="G10" s="62">
        <v>0</v>
      </c>
      <c r="H10" s="78">
        <f t="shared" si="0"/>
        <v>327.11</v>
      </c>
      <c r="I10" s="62">
        <v>327.11</v>
      </c>
      <c r="J10" s="78">
        <f t="shared" si="1"/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62">
        <v>0</v>
      </c>
      <c r="W10" s="99">
        <v>0</v>
      </c>
    </row>
    <row r="11" spans="1:23" ht="36">
      <c r="A11" s="90" t="s">
        <v>108</v>
      </c>
      <c r="B11" s="90" t="s">
        <v>109</v>
      </c>
      <c r="C11" s="62">
        <v>327.11</v>
      </c>
      <c r="D11" s="78">
        <f t="shared" si="2"/>
        <v>0</v>
      </c>
      <c r="E11" s="79">
        <v>0</v>
      </c>
      <c r="F11" s="79">
        <v>0</v>
      </c>
      <c r="G11" s="62">
        <v>0</v>
      </c>
      <c r="H11" s="78">
        <f t="shared" si="0"/>
        <v>327.11</v>
      </c>
      <c r="I11" s="62">
        <v>327.11</v>
      </c>
      <c r="J11" s="78">
        <f t="shared" si="1"/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62">
        <v>0</v>
      </c>
      <c r="W11" s="99">
        <v>0</v>
      </c>
    </row>
    <row r="12" spans="1:23" ht="36">
      <c r="A12" s="90" t="s">
        <v>110</v>
      </c>
      <c r="B12" s="90" t="s">
        <v>111</v>
      </c>
      <c r="C12" s="62">
        <v>70</v>
      </c>
      <c r="D12" s="78">
        <f t="shared" si="2"/>
        <v>0</v>
      </c>
      <c r="E12" s="79">
        <v>0</v>
      </c>
      <c r="F12" s="79">
        <v>0</v>
      </c>
      <c r="G12" s="62">
        <v>0</v>
      </c>
      <c r="H12" s="78">
        <f t="shared" si="0"/>
        <v>70</v>
      </c>
      <c r="I12" s="62">
        <v>0</v>
      </c>
      <c r="J12" s="78">
        <f t="shared" si="1"/>
        <v>70</v>
      </c>
      <c r="K12" s="79">
        <v>0</v>
      </c>
      <c r="L12" s="79">
        <v>70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62">
        <v>0</v>
      </c>
      <c r="W12" s="99">
        <v>0</v>
      </c>
    </row>
    <row r="13" spans="1:23" ht="36">
      <c r="A13" s="90" t="s">
        <v>112</v>
      </c>
      <c r="B13" s="90" t="s">
        <v>113</v>
      </c>
      <c r="C13" s="62">
        <v>70</v>
      </c>
      <c r="D13" s="78">
        <f t="shared" si="2"/>
        <v>0</v>
      </c>
      <c r="E13" s="79">
        <v>0</v>
      </c>
      <c r="F13" s="79">
        <v>0</v>
      </c>
      <c r="G13" s="62">
        <v>0</v>
      </c>
      <c r="H13" s="78">
        <f t="shared" si="0"/>
        <v>70</v>
      </c>
      <c r="I13" s="62">
        <v>0</v>
      </c>
      <c r="J13" s="78">
        <f t="shared" si="1"/>
        <v>70</v>
      </c>
      <c r="K13" s="79">
        <v>0</v>
      </c>
      <c r="L13" s="79">
        <v>70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62">
        <v>0</v>
      </c>
      <c r="W13" s="99">
        <v>0</v>
      </c>
    </row>
    <row r="14" spans="1:23" ht="36">
      <c r="A14" s="90" t="s">
        <v>114</v>
      </c>
      <c r="B14" s="90" t="s">
        <v>115</v>
      </c>
      <c r="C14" s="62">
        <v>10</v>
      </c>
      <c r="D14" s="78">
        <f t="shared" si="2"/>
        <v>0</v>
      </c>
      <c r="E14" s="79">
        <v>0</v>
      </c>
      <c r="F14" s="79">
        <v>0</v>
      </c>
      <c r="G14" s="62">
        <v>0</v>
      </c>
      <c r="H14" s="78">
        <f t="shared" si="0"/>
        <v>10</v>
      </c>
      <c r="I14" s="62">
        <v>10</v>
      </c>
      <c r="J14" s="78">
        <f t="shared" si="1"/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62">
        <v>0</v>
      </c>
      <c r="W14" s="99">
        <v>0</v>
      </c>
    </row>
    <row r="15" spans="1:23" ht="48">
      <c r="A15" s="90" t="s">
        <v>116</v>
      </c>
      <c r="B15" s="90" t="s">
        <v>117</v>
      </c>
      <c r="C15" s="62">
        <v>10</v>
      </c>
      <c r="D15" s="78">
        <f t="shared" si="2"/>
        <v>0</v>
      </c>
      <c r="E15" s="79">
        <v>0</v>
      </c>
      <c r="F15" s="79">
        <v>0</v>
      </c>
      <c r="G15" s="62">
        <v>0</v>
      </c>
      <c r="H15" s="78">
        <f t="shared" si="0"/>
        <v>10</v>
      </c>
      <c r="I15" s="62">
        <v>10</v>
      </c>
      <c r="J15" s="78">
        <f t="shared" si="1"/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62">
        <v>0</v>
      </c>
      <c r="W15" s="99">
        <v>0</v>
      </c>
    </row>
  </sheetData>
  <mergeCells count="21">
    <mergeCell ref="U4:U7"/>
    <mergeCell ref="V4:V7"/>
    <mergeCell ref="W4:W7"/>
    <mergeCell ref="A2:V2"/>
    <mergeCell ref="D4:G4"/>
    <mergeCell ref="H4:P4"/>
    <mergeCell ref="A4:A7"/>
    <mergeCell ref="B4:B7"/>
    <mergeCell ref="C4:C7"/>
    <mergeCell ref="D5:D7"/>
    <mergeCell ref="E5:E7"/>
    <mergeCell ref="F5:F7"/>
    <mergeCell ref="T4:T7"/>
    <mergeCell ref="Q4:Q7"/>
    <mergeCell ref="R4:R7"/>
    <mergeCell ref="S4:S7"/>
    <mergeCell ref="G5:G7"/>
    <mergeCell ref="H5:H7"/>
    <mergeCell ref="I5:I7"/>
    <mergeCell ref="P5:P7"/>
    <mergeCell ref="J5:O6"/>
  </mergeCells>
  <phoneticPr fontId="19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showZeros="0" workbookViewId="0">
      <selection activeCell="M6" sqref="M6"/>
    </sheetView>
  </sheetViews>
  <sheetFormatPr defaultColWidth="9" defaultRowHeight="13.5"/>
  <cols>
    <col min="1" max="1" width="8" customWidth="1"/>
    <col min="2" max="2" width="5.875" customWidth="1"/>
    <col min="3" max="3" width="8" customWidth="1"/>
    <col min="4" max="4" width="8.25" customWidth="1"/>
    <col min="5" max="5" width="7.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6.625" customWidth="1"/>
    <col min="12" max="13" width="7.625" customWidth="1"/>
    <col min="14" max="15" width="7.25" customWidth="1"/>
    <col min="16" max="16" width="5.375" customWidth="1"/>
    <col min="17" max="17" width="5.5" customWidth="1"/>
    <col min="18" max="18" width="4.125" customWidth="1"/>
    <col min="19" max="19" width="7.25" customWidth="1"/>
  </cols>
  <sheetData>
    <row r="1" spans="1:19">
      <c r="A1" s="1" t="s">
        <v>118</v>
      </c>
    </row>
    <row r="2" spans="1:19" ht="36.950000000000003" customHeight="1">
      <c r="A2" s="136" t="s">
        <v>119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>
      <c r="A3" s="74"/>
      <c r="B3" s="75"/>
      <c r="C3" s="31"/>
      <c r="D3" s="31"/>
      <c r="E3" s="31"/>
      <c r="F3" s="31"/>
      <c r="G3" s="31"/>
      <c r="H3" s="31"/>
      <c r="I3" s="80"/>
      <c r="J3" s="74"/>
      <c r="K3" s="80"/>
      <c r="L3" s="80"/>
      <c r="M3" s="31"/>
      <c r="S3" s="8" t="s">
        <v>2</v>
      </c>
    </row>
    <row r="4" spans="1:19">
      <c r="A4" s="137" t="s">
        <v>80</v>
      </c>
      <c r="B4" s="137" t="s">
        <v>120</v>
      </c>
      <c r="C4" s="134" t="s">
        <v>121</v>
      </c>
      <c r="D4" s="134" t="s">
        <v>91</v>
      </c>
      <c r="E4" s="4" t="s">
        <v>122</v>
      </c>
      <c r="F4" s="4"/>
      <c r="G4" s="4"/>
      <c r="H4" s="4"/>
      <c r="I4" s="130" t="s">
        <v>123</v>
      </c>
      <c r="J4" s="130"/>
      <c r="K4" s="130"/>
      <c r="L4" s="130"/>
      <c r="M4" s="130"/>
      <c r="N4" s="130"/>
      <c r="O4" s="130"/>
      <c r="P4" s="134" t="s">
        <v>124</v>
      </c>
      <c r="Q4" s="134" t="s">
        <v>125</v>
      </c>
      <c r="R4" s="134" t="s">
        <v>126</v>
      </c>
      <c r="S4" s="134" t="s">
        <v>127</v>
      </c>
    </row>
    <row r="5" spans="1:19">
      <c r="A5" s="137"/>
      <c r="B5" s="137"/>
      <c r="C5" s="134"/>
      <c r="D5" s="134"/>
      <c r="E5" s="134" t="s">
        <v>99</v>
      </c>
      <c r="F5" s="134" t="s">
        <v>13</v>
      </c>
      <c r="G5" s="135" t="s">
        <v>16</v>
      </c>
      <c r="H5" s="134" t="s">
        <v>19</v>
      </c>
      <c r="I5" s="134" t="s">
        <v>99</v>
      </c>
      <c r="J5" s="130" t="s">
        <v>25</v>
      </c>
      <c r="K5" s="130"/>
      <c r="L5" s="130"/>
      <c r="M5" s="130"/>
      <c r="N5" s="134" t="s">
        <v>37</v>
      </c>
      <c r="O5" s="134" t="s">
        <v>40</v>
      </c>
      <c r="P5" s="134"/>
      <c r="Q5" s="134"/>
      <c r="R5" s="134"/>
      <c r="S5" s="134"/>
    </row>
    <row r="6" spans="1:19" ht="36">
      <c r="A6" s="137"/>
      <c r="B6" s="137"/>
      <c r="C6" s="134"/>
      <c r="D6" s="134"/>
      <c r="E6" s="134"/>
      <c r="F6" s="134"/>
      <c r="G6" s="135"/>
      <c r="H6" s="134"/>
      <c r="I6" s="134"/>
      <c r="J6" s="7" t="s">
        <v>91</v>
      </c>
      <c r="K6" s="7" t="s">
        <v>128</v>
      </c>
      <c r="L6" s="7" t="s">
        <v>31</v>
      </c>
      <c r="M6" s="7" t="s">
        <v>34</v>
      </c>
      <c r="N6" s="134"/>
      <c r="O6" s="134"/>
      <c r="P6" s="134"/>
      <c r="Q6" s="134"/>
      <c r="R6" s="134"/>
      <c r="S6" s="134"/>
    </row>
    <row r="7" spans="1:19">
      <c r="A7" s="5" t="s">
        <v>105</v>
      </c>
      <c r="B7" s="5" t="s">
        <v>105</v>
      </c>
      <c r="C7" s="5" t="s">
        <v>105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 ht="32.1" customHeight="1">
      <c r="A8" s="76" t="s">
        <v>91</v>
      </c>
      <c r="B8" s="5"/>
      <c r="C8" s="77" t="s">
        <v>91</v>
      </c>
      <c r="D8" s="62">
        <v>407.11</v>
      </c>
      <c r="E8" s="78">
        <v>337.21</v>
      </c>
      <c r="F8" s="79">
        <v>254.66</v>
      </c>
      <c r="G8" s="79">
        <v>57.17</v>
      </c>
      <c r="H8" s="79">
        <v>25.38</v>
      </c>
      <c r="I8" s="79">
        <v>69.900000000000006</v>
      </c>
      <c r="J8" s="62">
        <v>50</v>
      </c>
      <c r="K8" s="78">
        <v>0</v>
      </c>
      <c r="L8" s="79">
        <v>0</v>
      </c>
      <c r="M8" s="79">
        <v>50</v>
      </c>
      <c r="N8" s="79">
        <v>0</v>
      </c>
      <c r="O8" s="79">
        <v>19.899999999999999</v>
      </c>
      <c r="P8" s="79">
        <v>0</v>
      </c>
      <c r="Q8" s="79">
        <v>0</v>
      </c>
      <c r="R8" s="79">
        <v>0</v>
      </c>
      <c r="S8" s="62">
        <v>0</v>
      </c>
    </row>
    <row r="9" spans="1:19" ht="42" customHeight="1">
      <c r="A9" s="76" t="s">
        <v>107</v>
      </c>
      <c r="B9" s="39"/>
      <c r="C9" s="30"/>
      <c r="D9" s="62">
        <v>327.11</v>
      </c>
      <c r="E9" s="78">
        <v>267.20999999999998</v>
      </c>
      <c r="F9" s="79">
        <v>187.66</v>
      </c>
      <c r="G9" s="79">
        <v>57.17</v>
      </c>
      <c r="H9" s="79">
        <v>22.38</v>
      </c>
      <c r="I9" s="79">
        <v>59.9</v>
      </c>
      <c r="J9" s="62">
        <v>50</v>
      </c>
      <c r="K9" s="78">
        <v>0</v>
      </c>
      <c r="L9" s="79">
        <v>0</v>
      </c>
      <c r="M9" s="79">
        <v>50</v>
      </c>
      <c r="N9" s="79">
        <v>0</v>
      </c>
      <c r="O9" s="79">
        <v>9.9</v>
      </c>
      <c r="P9" s="79">
        <v>0</v>
      </c>
      <c r="Q9" s="79">
        <v>0</v>
      </c>
      <c r="R9" s="79">
        <v>0</v>
      </c>
      <c r="S9" s="62">
        <v>0</v>
      </c>
    </row>
    <row r="10" spans="1:19" ht="24">
      <c r="A10" s="76"/>
      <c r="B10" s="76">
        <v>20508</v>
      </c>
      <c r="C10" s="76" t="s">
        <v>129</v>
      </c>
      <c r="D10" s="62">
        <v>1.92</v>
      </c>
      <c r="E10" s="78">
        <v>1.92</v>
      </c>
      <c r="F10" s="79">
        <v>0</v>
      </c>
      <c r="G10" s="79">
        <v>1.92</v>
      </c>
      <c r="H10" s="79">
        <v>0</v>
      </c>
      <c r="I10" s="79">
        <v>0</v>
      </c>
      <c r="J10" s="62">
        <v>0</v>
      </c>
      <c r="K10" s="78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62">
        <v>0</v>
      </c>
    </row>
    <row r="11" spans="1:19" ht="48">
      <c r="A11" s="76"/>
      <c r="B11" s="76">
        <v>20805</v>
      </c>
      <c r="C11" s="76" t="s">
        <v>130</v>
      </c>
      <c r="D11" s="62">
        <v>18.88</v>
      </c>
      <c r="E11" s="78">
        <v>18.88</v>
      </c>
      <c r="F11" s="79">
        <v>0</v>
      </c>
      <c r="G11" s="79">
        <v>0</v>
      </c>
      <c r="H11" s="79">
        <v>18.88</v>
      </c>
      <c r="I11" s="79">
        <v>0</v>
      </c>
      <c r="J11" s="62">
        <v>0</v>
      </c>
      <c r="K11" s="78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62">
        <v>0</v>
      </c>
    </row>
    <row r="12" spans="1:19" ht="60">
      <c r="A12" s="76"/>
      <c r="B12" s="76">
        <v>20805</v>
      </c>
      <c r="C12" s="76" t="s">
        <v>131</v>
      </c>
      <c r="D12" s="62">
        <v>27.27</v>
      </c>
      <c r="E12" s="78">
        <v>27.27</v>
      </c>
      <c r="F12" s="79">
        <v>27.27</v>
      </c>
      <c r="G12" s="79">
        <v>0</v>
      </c>
      <c r="H12" s="79">
        <v>0</v>
      </c>
      <c r="I12" s="79">
        <v>0</v>
      </c>
      <c r="J12" s="62">
        <v>0</v>
      </c>
      <c r="K12" s="78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62">
        <v>0</v>
      </c>
    </row>
    <row r="13" spans="1:19" ht="24">
      <c r="A13" s="76"/>
      <c r="B13" s="76">
        <v>21011</v>
      </c>
      <c r="C13" s="76" t="s">
        <v>132</v>
      </c>
      <c r="D13" s="62">
        <v>17.25</v>
      </c>
      <c r="E13" s="78">
        <v>17.25</v>
      </c>
      <c r="F13" s="79">
        <v>17.25</v>
      </c>
      <c r="G13" s="79">
        <v>0</v>
      </c>
      <c r="H13" s="79">
        <v>0</v>
      </c>
      <c r="I13" s="79">
        <v>0</v>
      </c>
      <c r="J13" s="62">
        <v>0</v>
      </c>
      <c r="K13" s="78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62">
        <v>0</v>
      </c>
    </row>
    <row r="14" spans="1:19" ht="24">
      <c r="A14" s="76"/>
      <c r="B14" s="76">
        <v>22102</v>
      </c>
      <c r="C14" s="76" t="s">
        <v>133</v>
      </c>
      <c r="D14" s="62">
        <v>15.34</v>
      </c>
      <c r="E14" s="78">
        <v>15.34</v>
      </c>
      <c r="F14" s="79">
        <v>15.34</v>
      </c>
      <c r="G14" s="79">
        <v>0</v>
      </c>
      <c r="H14" s="79">
        <v>0</v>
      </c>
      <c r="I14" s="79">
        <v>0</v>
      </c>
      <c r="J14" s="62">
        <v>0</v>
      </c>
      <c r="K14" s="78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62">
        <v>0</v>
      </c>
    </row>
    <row r="15" spans="1:19" ht="36">
      <c r="A15" s="76"/>
      <c r="B15" s="76">
        <v>22201</v>
      </c>
      <c r="C15" s="76" t="s">
        <v>134</v>
      </c>
      <c r="D15" s="62">
        <v>186.55</v>
      </c>
      <c r="E15" s="78">
        <v>186.55</v>
      </c>
      <c r="F15" s="79">
        <v>127.8</v>
      </c>
      <c r="G15" s="79">
        <v>55.25</v>
      </c>
      <c r="H15" s="79">
        <v>3.5</v>
      </c>
      <c r="I15" s="79">
        <v>0</v>
      </c>
      <c r="J15" s="62">
        <v>0</v>
      </c>
      <c r="K15" s="78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62">
        <v>0</v>
      </c>
    </row>
    <row r="16" spans="1:19" ht="48">
      <c r="A16" s="76"/>
      <c r="B16" s="76">
        <v>22201</v>
      </c>
      <c r="C16" s="76" t="s">
        <v>135</v>
      </c>
      <c r="D16" s="62">
        <v>59.9</v>
      </c>
      <c r="E16" s="78">
        <v>0</v>
      </c>
      <c r="F16" s="79">
        <v>0</v>
      </c>
      <c r="G16" s="79">
        <v>0</v>
      </c>
      <c r="H16" s="79">
        <v>0</v>
      </c>
      <c r="I16" s="79">
        <v>59.9</v>
      </c>
      <c r="J16" s="62">
        <v>50</v>
      </c>
      <c r="K16" s="78">
        <v>0</v>
      </c>
      <c r="L16" s="79">
        <v>0</v>
      </c>
      <c r="M16" s="79">
        <v>50</v>
      </c>
      <c r="N16" s="79">
        <v>0</v>
      </c>
      <c r="O16" s="79">
        <v>9.9</v>
      </c>
      <c r="P16" s="79">
        <v>0</v>
      </c>
      <c r="Q16" s="79">
        <v>0</v>
      </c>
      <c r="R16" s="79">
        <v>0</v>
      </c>
      <c r="S16" s="62">
        <v>0</v>
      </c>
    </row>
    <row r="17" spans="1:19" s="73" customFormat="1" ht="48" customHeight="1">
      <c r="A17" s="76" t="s">
        <v>111</v>
      </c>
      <c r="B17" s="76"/>
      <c r="C17" s="76" t="s">
        <v>111</v>
      </c>
      <c r="D17" s="62">
        <v>70</v>
      </c>
      <c r="E17" s="78">
        <v>70</v>
      </c>
      <c r="F17" s="79">
        <v>67</v>
      </c>
      <c r="G17" s="79">
        <v>0</v>
      </c>
      <c r="H17" s="79">
        <v>3</v>
      </c>
      <c r="I17" s="79">
        <v>0</v>
      </c>
      <c r="J17" s="62">
        <v>0</v>
      </c>
      <c r="K17" s="78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62">
        <v>0</v>
      </c>
    </row>
    <row r="18" spans="1:19" ht="48" customHeight="1">
      <c r="A18" s="76"/>
      <c r="B18" s="76">
        <v>20502</v>
      </c>
      <c r="C18" s="76" t="s">
        <v>136</v>
      </c>
      <c r="D18" s="62">
        <v>34.630000000000003</v>
      </c>
      <c r="E18" s="78">
        <v>34.630000000000003</v>
      </c>
      <c r="F18" s="79">
        <v>34.630000000000003</v>
      </c>
      <c r="G18" s="79">
        <v>0</v>
      </c>
      <c r="H18" s="79">
        <v>0</v>
      </c>
      <c r="I18" s="79">
        <v>0</v>
      </c>
      <c r="J18" s="62">
        <v>0</v>
      </c>
      <c r="K18" s="78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62">
        <v>0</v>
      </c>
    </row>
    <row r="19" spans="1:19" ht="48" customHeight="1">
      <c r="A19" s="76"/>
      <c r="B19" s="76">
        <v>20805</v>
      </c>
      <c r="C19" s="76" t="s">
        <v>137</v>
      </c>
      <c r="D19" s="62">
        <v>3</v>
      </c>
      <c r="E19" s="78">
        <v>3</v>
      </c>
      <c r="F19" s="79">
        <v>0</v>
      </c>
      <c r="G19" s="79">
        <v>0</v>
      </c>
      <c r="H19" s="79">
        <v>3</v>
      </c>
      <c r="I19" s="79">
        <v>0</v>
      </c>
      <c r="J19" s="62">
        <v>0</v>
      </c>
      <c r="K19" s="78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62">
        <v>0</v>
      </c>
    </row>
    <row r="20" spans="1:19" ht="48" customHeight="1">
      <c r="A20" s="76"/>
      <c r="B20" s="76">
        <v>20805</v>
      </c>
      <c r="C20" s="76" t="s">
        <v>131</v>
      </c>
      <c r="D20" s="62">
        <v>26.46</v>
      </c>
      <c r="E20" s="78">
        <v>26.46</v>
      </c>
      <c r="F20" s="79">
        <v>26.46</v>
      </c>
      <c r="G20" s="79">
        <v>0</v>
      </c>
      <c r="H20" s="79">
        <v>0</v>
      </c>
      <c r="I20" s="79">
        <v>0</v>
      </c>
      <c r="J20" s="62">
        <v>0</v>
      </c>
      <c r="K20" s="78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62">
        <v>0</v>
      </c>
    </row>
    <row r="21" spans="1:19" ht="48" customHeight="1">
      <c r="A21" s="76"/>
      <c r="B21" s="76">
        <v>21011</v>
      </c>
      <c r="C21" s="76" t="s">
        <v>138</v>
      </c>
      <c r="D21" s="62">
        <v>5.91</v>
      </c>
      <c r="E21" s="78">
        <v>5.91</v>
      </c>
      <c r="F21" s="79">
        <v>5.91</v>
      </c>
      <c r="G21" s="79">
        <v>0</v>
      </c>
      <c r="H21" s="79">
        <v>0</v>
      </c>
      <c r="I21" s="79">
        <v>0</v>
      </c>
      <c r="J21" s="62">
        <v>0</v>
      </c>
      <c r="K21" s="78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62">
        <v>0</v>
      </c>
    </row>
    <row r="22" spans="1:19" s="30" customFormat="1" ht="39.950000000000003" customHeight="1">
      <c r="A22" s="76" t="s">
        <v>115</v>
      </c>
      <c r="B22" s="76"/>
      <c r="C22" s="76" t="s">
        <v>115</v>
      </c>
      <c r="D22" s="62">
        <v>10</v>
      </c>
      <c r="E22" s="78">
        <v>0</v>
      </c>
      <c r="F22" s="79">
        <v>0</v>
      </c>
      <c r="G22" s="79">
        <v>0</v>
      </c>
      <c r="H22" s="79">
        <v>0</v>
      </c>
      <c r="I22" s="79">
        <v>10</v>
      </c>
      <c r="J22" s="62">
        <v>0</v>
      </c>
      <c r="K22" s="78">
        <v>0</v>
      </c>
      <c r="L22" s="79">
        <v>0</v>
      </c>
      <c r="M22" s="79">
        <v>0</v>
      </c>
      <c r="N22" s="79">
        <v>0</v>
      </c>
      <c r="O22" s="79">
        <v>10</v>
      </c>
      <c r="P22" s="79">
        <v>0</v>
      </c>
      <c r="Q22" s="79">
        <v>0</v>
      </c>
      <c r="R22" s="79">
        <v>0</v>
      </c>
      <c r="S22" s="62">
        <v>0</v>
      </c>
    </row>
    <row r="23" spans="1:19" ht="38.1" customHeight="1">
      <c r="A23" s="76"/>
      <c r="B23" s="76">
        <v>22201</v>
      </c>
      <c r="C23" s="76" t="s">
        <v>139</v>
      </c>
      <c r="D23" s="62">
        <v>10</v>
      </c>
      <c r="E23" s="78">
        <v>0</v>
      </c>
      <c r="F23" s="79">
        <v>0</v>
      </c>
      <c r="G23" s="79">
        <v>0</v>
      </c>
      <c r="H23" s="79">
        <v>0</v>
      </c>
      <c r="I23" s="79">
        <v>10</v>
      </c>
      <c r="J23" s="62">
        <v>0</v>
      </c>
      <c r="K23" s="78">
        <v>0</v>
      </c>
      <c r="L23" s="79">
        <v>0</v>
      </c>
      <c r="M23" s="79">
        <v>0</v>
      </c>
      <c r="N23" s="79">
        <v>0</v>
      </c>
      <c r="O23" s="79">
        <v>10</v>
      </c>
      <c r="P23" s="79">
        <v>0</v>
      </c>
      <c r="Q23" s="79">
        <v>0</v>
      </c>
      <c r="R23" s="79">
        <v>0</v>
      </c>
      <c r="S23" s="62">
        <v>0</v>
      </c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N5:N6"/>
    <mergeCell ref="O5:O6"/>
    <mergeCell ref="P4:P6"/>
    <mergeCell ref="Q4:Q6"/>
    <mergeCell ref="F5:F6"/>
    <mergeCell ref="G5:G6"/>
    <mergeCell ref="H5:H6"/>
    <mergeCell ref="I5:I6"/>
  </mergeCells>
  <phoneticPr fontId="19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showZeros="0" workbookViewId="0">
      <selection activeCell="D14" sqref="D14"/>
    </sheetView>
  </sheetViews>
  <sheetFormatPr defaultRowHeight="12"/>
  <cols>
    <col min="1" max="1" width="16.625" style="50" customWidth="1"/>
    <col min="2" max="2" width="9" style="50" customWidth="1"/>
    <col min="3" max="3" width="24.125" style="50" customWidth="1"/>
    <col min="4" max="4" width="6.625" style="51" customWidth="1"/>
    <col min="5" max="5" width="8.375" style="51" customWidth="1"/>
    <col min="6" max="6" width="8.375" style="50" customWidth="1"/>
    <col min="7" max="7" width="32.25" style="50" customWidth="1"/>
    <col min="8" max="8" width="9.625" style="51" customWidth="1"/>
    <col min="9" max="10" width="7.75" style="51" customWidth="1"/>
    <col min="11" max="11" width="9.125" style="50" customWidth="1"/>
    <col min="12" max="16384" width="9" style="50"/>
  </cols>
  <sheetData>
    <row r="1" spans="1:10">
      <c r="A1" s="50" t="s">
        <v>140</v>
      </c>
    </row>
    <row r="2" spans="1:10" ht="30" customHeight="1">
      <c r="A2" s="136" t="s">
        <v>141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J3" s="72" t="s">
        <v>2</v>
      </c>
    </row>
    <row r="4" spans="1:10" ht="21.95" customHeight="1">
      <c r="A4" s="139" t="s">
        <v>142</v>
      </c>
      <c r="B4" s="139"/>
      <c r="C4" s="140" t="s">
        <v>143</v>
      </c>
      <c r="D4" s="141"/>
      <c r="E4" s="141"/>
      <c r="F4" s="141"/>
      <c r="G4" s="141"/>
      <c r="H4" s="141"/>
      <c r="I4" s="141"/>
      <c r="J4" s="142"/>
    </row>
    <row r="5" spans="1:10" ht="24">
      <c r="A5" s="52" t="s">
        <v>144</v>
      </c>
      <c r="B5" s="52" t="s">
        <v>6</v>
      </c>
      <c r="C5" s="7" t="s">
        <v>7</v>
      </c>
      <c r="D5" s="53" t="s">
        <v>91</v>
      </c>
      <c r="E5" s="54" t="s">
        <v>145</v>
      </c>
      <c r="F5" s="54" t="s">
        <v>146</v>
      </c>
      <c r="G5" s="7" t="s">
        <v>8</v>
      </c>
      <c r="H5" s="53" t="s">
        <v>91</v>
      </c>
      <c r="I5" s="54" t="s">
        <v>145</v>
      </c>
      <c r="J5" s="54" t="s">
        <v>146</v>
      </c>
    </row>
    <row r="6" spans="1:10">
      <c r="A6" s="55" t="s">
        <v>147</v>
      </c>
      <c r="B6" s="55">
        <v>407.11</v>
      </c>
      <c r="C6" s="56" t="s">
        <v>10</v>
      </c>
      <c r="D6" s="52">
        <f t="shared" ref="D6:D11" si="0">E6</f>
        <v>337.21</v>
      </c>
      <c r="E6" s="57">
        <v>337.21</v>
      </c>
      <c r="F6" s="55"/>
      <c r="G6" s="48" t="s">
        <v>11</v>
      </c>
      <c r="H6" s="52"/>
      <c r="I6" s="52"/>
      <c r="J6" s="52"/>
    </row>
    <row r="7" spans="1:10" ht="12.75">
      <c r="A7" s="58"/>
      <c r="B7" s="55"/>
      <c r="C7" s="59" t="s">
        <v>13</v>
      </c>
      <c r="D7" s="52">
        <f t="shared" si="0"/>
        <v>254.66</v>
      </c>
      <c r="E7" s="57">
        <v>254.66</v>
      </c>
      <c r="F7" s="55"/>
      <c r="G7" s="48" t="s">
        <v>14</v>
      </c>
      <c r="H7" s="60"/>
      <c r="I7" s="60"/>
      <c r="J7" s="52"/>
    </row>
    <row r="8" spans="1:10" ht="12.75">
      <c r="A8" s="58"/>
      <c r="B8" s="55"/>
      <c r="C8" s="59" t="s">
        <v>16</v>
      </c>
      <c r="D8" s="52">
        <f t="shared" si="0"/>
        <v>57.17</v>
      </c>
      <c r="E8" s="57">
        <v>57.17</v>
      </c>
      <c r="F8" s="55"/>
      <c r="G8" s="48" t="s">
        <v>17</v>
      </c>
      <c r="H8" s="61"/>
      <c r="I8" s="61"/>
      <c r="J8" s="52"/>
    </row>
    <row r="9" spans="1:10" ht="12.75">
      <c r="A9" s="58"/>
      <c r="B9" s="55"/>
      <c r="C9" s="59" t="s">
        <v>19</v>
      </c>
      <c r="D9" s="52">
        <f t="shared" si="0"/>
        <v>25.38</v>
      </c>
      <c r="E9" s="57">
        <v>25.38</v>
      </c>
      <c r="F9" s="55"/>
      <c r="G9" s="48" t="s">
        <v>20</v>
      </c>
      <c r="H9" s="61"/>
      <c r="I9" s="61"/>
      <c r="J9" s="52"/>
    </row>
    <row r="10" spans="1:10">
      <c r="A10" s="58"/>
      <c r="B10" s="55"/>
      <c r="C10" s="56" t="s">
        <v>22</v>
      </c>
      <c r="D10" s="52">
        <f t="shared" si="0"/>
        <v>69.900000000000006</v>
      </c>
      <c r="E10" s="62">
        <v>69.900000000000006</v>
      </c>
      <c r="F10" s="55"/>
      <c r="G10" s="48" t="s">
        <v>23</v>
      </c>
      <c r="H10" s="57">
        <v>36.549999999999997</v>
      </c>
      <c r="I10" s="57">
        <v>36.549999999999997</v>
      </c>
      <c r="J10" s="52"/>
    </row>
    <row r="11" spans="1:10" ht="12.75">
      <c r="A11" s="63"/>
      <c r="B11" s="55"/>
      <c r="C11" s="59" t="s">
        <v>25</v>
      </c>
      <c r="D11" s="52">
        <f t="shared" si="0"/>
        <v>50</v>
      </c>
      <c r="E11" s="64">
        <f>E12+E13+E14</f>
        <v>50</v>
      </c>
      <c r="F11" s="55"/>
      <c r="G11" s="48" t="s">
        <v>26</v>
      </c>
      <c r="H11" s="57">
        <v>0</v>
      </c>
      <c r="I11" s="57">
        <v>0</v>
      </c>
      <c r="J11" s="52"/>
    </row>
    <row r="12" spans="1:10" ht="12.75">
      <c r="A12" s="63"/>
      <c r="B12" s="55"/>
      <c r="C12" s="59" t="s">
        <v>28</v>
      </c>
      <c r="D12" s="65"/>
      <c r="E12" s="66">
        <v>0</v>
      </c>
      <c r="F12" s="55"/>
      <c r="G12" s="48" t="s">
        <v>29</v>
      </c>
      <c r="H12" s="57">
        <v>0</v>
      </c>
      <c r="I12" s="57">
        <v>0</v>
      </c>
      <c r="J12" s="52"/>
    </row>
    <row r="13" spans="1:10">
      <c r="A13" s="63"/>
      <c r="B13" s="55"/>
      <c r="C13" s="67" t="s">
        <v>31</v>
      </c>
      <c r="D13" s="65"/>
      <c r="E13" s="68">
        <v>0</v>
      </c>
      <c r="F13" s="55"/>
      <c r="G13" s="48" t="s">
        <v>32</v>
      </c>
      <c r="H13" s="57">
        <v>75.61</v>
      </c>
      <c r="I13" s="57">
        <v>75.61</v>
      </c>
      <c r="J13" s="52"/>
    </row>
    <row r="14" spans="1:10">
      <c r="A14" s="63"/>
      <c r="B14" s="55"/>
      <c r="C14" s="69" t="s">
        <v>34</v>
      </c>
      <c r="D14" s="52">
        <v>50</v>
      </c>
      <c r="E14" s="68">
        <v>50</v>
      </c>
      <c r="F14" s="55"/>
      <c r="G14" s="48" t="s">
        <v>35</v>
      </c>
      <c r="H14" s="57">
        <v>0</v>
      </c>
      <c r="I14" s="57">
        <v>0</v>
      </c>
      <c r="J14" s="52"/>
    </row>
    <row r="15" spans="1:10" ht="12.75">
      <c r="A15" s="63"/>
      <c r="B15" s="55"/>
      <c r="C15" s="59" t="s">
        <v>37</v>
      </c>
      <c r="D15" s="65"/>
      <c r="E15" s="70">
        <v>0</v>
      </c>
      <c r="F15" s="55"/>
      <c r="G15" s="48" t="s">
        <v>38</v>
      </c>
      <c r="H15" s="57">
        <v>23.16</v>
      </c>
      <c r="I15" s="57">
        <v>23.16</v>
      </c>
      <c r="J15" s="52"/>
    </row>
    <row r="16" spans="1:10" ht="12.75">
      <c r="A16" s="55" t="s">
        <v>148</v>
      </c>
      <c r="B16" s="55"/>
      <c r="C16" s="59" t="s">
        <v>40</v>
      </c>
      <c r="D16" s="52">
        <f>E16</f>
        <v>19.899999999999999</v>
      </c>
      <c r="E16" s="57">
        <v>19.899999999999999</v>
      </c>
      <c r="F16" s="55"/>
      <c r="G16" s="48" t="s">
        <v>41</v>
      </c>
      <c r="H16" s="57">
        <v>0</v>
      </c>
      <c r="I16" s="57">
        <v>0</v>
      </c>
      <c r="J16" s="52"/>
    </row>
    <row r="17" spans="1:10">
      <c r="A17" s="55"/>
      <c r="B17" s="55"/>
      <c r="C17" s="56" t="s">
        <v>43</v>
      </c>
      <c r="D17" s="52"/>
      <c r="E17" s="65"/>
      <c r="F17" s="55"/>
      <c r="G17" s="48" t="s">
        <v>44</v>
      </c>
      <c r="H17" s="57">
        <v>0</v>
      </c>
      <c r="I17" s="57">
        <v>0</v>
      </c>
      <c r="J17" s="52"/>
    </row>
    <row r="18" spans="1:10">
      <c r="A18" s="55"/>
      <c r="B18" s="55"/>
      <c r="C18" s="56" t="s">
        <v>46</v>
      </c>
      <c r="D18" s="52"/>
      <c r="E18" s="52"/>
      <c r="F18" s="55"/>
      <c r="G18" s="48" t="s">
        <v>47</v>
      </c>
      <c r="H18" s="57">
        <v>0</v>
      </c>
      <c r="I18" s="57">
        <v>0</v>
      </c>
      <c r="J18" s="52"/>
    </row>
    <row r="19" spans="1:10">
      <c r="A19" s="55"/>
      <c r="B19" s="55"/>
      <c r="C19" s="56" t="s">
        <v>49</v>
      </c>
      <c r="D19" s="52"/>
      <c r="E19" s="52"/>
      <c r="F19" s="55"/>
      <c r="G19" s="48" t="s">
        <v>50</v>
      </c>
      <c r="H19" s="57">
        <v>0</v>
      </c>
      <c r="I19" s="57">
        <v>0</v>
      </c>
      <c r="J19" s="52"/>
    </row>
    <row r="20" spans="1:10">
      <c r="A20" s="55"/>
      <c r="B20" s="55"/>
      <c r="C20" s="56" t="s">
        <v>51</v>
      </c>
      <c r="D20" s="52"/>
      <c r="E20" s="52"/>
      <c r="F20" s="55"/>
      <c r="G20" s="48" t="s">
        <v>52</v>
      </c>
      <c r="H20" s="57">
        <v>0</v>
      </c>
      <c r="I20" s="57">
        <v>0</v>
      </c>
      <c r="J20" s="52"/>
    </row>
    <row r="21" spans="1:10">
      <c r="A21" s="55"/>
      <c r="B21" s="55"/>
      <c r="C21" s="55"/>
      <c r="D21" s="52"/>
      <c r="E21" s="52"/>
      <c r="F21" s="55"/>
      <c r="G21" s="48" t="s">
        <v>53</v>
      </c>
      <c r="H21" s="57">
        <v>0</v>
      </c>
      <c r="I21" s="57">
        <v>0</v>
      </c>
      <c r="J21" s="52"/>
    </row>
    <row r="22" spans="1:10">
      <c r="A22" s="55"/>
      <c r="B22" s="55"/>
      <c r="C22" s="55"/>
      <c r="D22" s="52"/>
      <c r="E22" s="52"/>
      <c r="F22" s="55"/>
      <c r="G22" s="48" t="s">
        <v>54</v>
      </c>
      <c r="H22" s="57">
        <v>0</v>
      </c>
      <c r="I22" s="57">
        <v>0</v>
      </c>
      <c r="J22" s="52"/>
    </row>
    <row r="23" spans="1:10">
      <c r="A23" s="55"/>
      <c r="B23" s="55"/>
      <c r="C23" s="55"/>
      <c r="D23" s="52"/>
      <c r="E23" s="52"/>
      <c r="F23" s="55"/>
      <c r="G23" s="48" t="s">
        <v>55</v>
      </c>
      <c r="H23" s="57">
        <v>0</v>
      </c>
      <c r="I23" s="57">
        <v>0</v>
      </c>
      <c r="J23" s="52"/>
    </row>
    <row r="24" spans="1:10">
      <c r="A24" s="55"/>
      <c r="B24" s="55"/>
      <c r="C24" s="55"/>
      <c r="D24" s="52"/>
      <c r="E24" s="52"/>
      <c r="F24" s="55"/>
      <c r="G24" s="48" t="s">
        <v>56</v>
      </c>
      <c r="H24" s="57">
        <v>0</v>
      </c>
      <c r="I24" s="57">
        <v>0</v>
      </c>
      <c r="J24" s="52"/>
    </row>
    <row r="25" spans="1:10">
      <c r="A25" s="55"/>
      <c r="B25" s="55"/>
      <c r="C25" s="55"/>
      <c r="D25" s="52"/>
      <c r="E25" s="52"/>
      <c r="F25" s="55"/>
      <c r="G25" s="48" t="s">
        <v>57</v>
      </c>
      <c r="H25" s="57">
        <v>15.34</v>
      </c>
      <c r="I25" s="57">
        <v>15.34</v>
      </c>
      <c r="J25" s="52"/>
    </row>
    <row r="26" spans="1:10">
      <c r="A26" s="55"/>
      <c r="B26" s="55"/>
      <c r="C26" s="55"/>
      <c r="D26" s="52"/>
      <c r="E26" s="52"/>
      <c r="F26" s="55"/>
      <c r="G26" s="48" t="s">
        <v>58</v>
      </c>
      <c r="H26" s="57">
        <v>256.45</v>
      </c>
      <c r="I26" s="57">
        <v>256.45</v>
      </c>
      <c r="J26" s="52"/>
    </row>
    <row r="27" spans="1:10">
      <c r="A27" s="55"/>
      <c r="B27" s="55"/>
      <c r="C27" s="55"/>
      <c r="D27" s="52"/>
      <c r="E27" s="52"/>
      <c r="F27" s="55"/>
      <c r="G27" s="48" t="s">
        <v>59</v>
      </c>
      <c r="H27" s="57">
        <v>0</v>
      </c>
      <c r="I27" s="57">
        <v>0</v>
      </c>
      <c r="J27" s="52"/>
    </row>
    <row r="28" spans="1:10">
      <c r="A28" s="55"/>
      <c r="B28" s="55"/>
      <c r="C28" s="55"/>
      <c r="D28" s="52"/>
      <c r="E28" s="52"/>
      <c r="F28" s="55"/>
      <c r="G28" s="48" t="s">
        <v>60</v>
      </c>
      <c r="H28" s="62">
        <v>0</v>
      </c>
      <c r="I28" s="62">
        <v>0</v>
      </c>
      <c r="J28" s="52"/>
    </row>
    <row r="29" spans="1:10">
      <c r="A29" s="55"/>
      <c r="B29" s="55"/>
      <c r="C29" s="55"/>
      <c r="D29" s="52"/>
      <c r="E29" s="52"/>
      <c r="F29" s="55"/>
      <c r="G29" s="48" t="s">
        <v>61</v>
      </c>
      <c r="H29" s="71">
        <v>0</v>
      </c>
      <c r="I29" s="71">
        <v>0</v>
      </c>
      <c r="J29" s="52"/>
    </row>
    <row r="30" spans="1:10">
      <c r="A30" s="55"/>
      <c r="B30" s="55"/>
      <c r="C30" s="55"/>
      <c r="D30" s="52"/>
      <c r="E30" s="52"/>
      <c r="F30" s="55"/>
      <c r="G30" s="48" t="s">
        <v>62</v>
      </c>
      <c r="H30" s="57">
        <v>0</v>
      </c>
      <c r="I30" s="57">
        <v>0</v>
      </c>
      <c r="J30" s="52"/>
    </row>
    <row r="31" spans="1:10">
      <c r="A31" s="55"/>
      <c r="B31" s="55"/>
      <c r="C31" s="55"/>
      <c r="D31" s="52"/>
      <c r="E31" s="52"/>
      <c r="F31" s="55"/>
      <c r="G31" s="48" t="s">
        <v>63</v>
      </c>
      <c r="H31" s="57">
        <v>0</v>
      </c>
      <c r="I31" s="57">
        <v>0</v>
      </c>
      <c r="J31" s="52"/>
    </row>
    <row r="32" spans="1:10">
      <c r="A32" s="55"/>
      <c r="B32" s="55"/>
      <c r="C32" s="55"/>
      <c r="D32" s="52"/>
      <c r="E32" s="52"/>
      <c r="F32" s="55"/>
      <c r="G32" s="48" t="s">
        <v>64</v>
      </c>
      <c r="H32" s="57">
        <v>0</v>
      </c>
      <c r="I32" s="57">
        <v>0</v>
      </c>
      <c r="J32" s="52"/>
    </row>
    <row r="33" spans="1:10">
      <c r="A33" s="55"/>
      <c r="B33" s="55"/>
      <c r="C33" s="55"/>
      <c r="D33" s="52"/>
      <c r="E33" s="52"/>
      <c r="F33" s="55"/>
      <c r="G33" s="48" t="s">
        <v>65</v>
      </c>
      <c r="H33" s="62">
        <v>0</v>
      </c>
      <c r="I33" s="62">
        <v>0</v>
      </c>
      <c r="J33" s="52"/>
    </row>
    <row r="34" spans="1:10">
      <c r="A34" s="52" t="s">
        <v>149</v>
      </c>
      <c r="B34" s="55">
        <v>407.11</v>
      </c>
      <c r="C34" s="52" t="s">
        <v>150</v>
      </c>
      <c r="D34" s="52">
        <f>E34</f>
        <v>407.11</v>
      </c>
      <c r="E34" s="52">
        <f>E6+E10+E17</f>
        <v>407.11</v>
      </c>
      <c r="F34" s="55"/>
      <c r="G34" s="52" t="s">
        <v>150</v>
      </c>
      <c r="H34" s="52">
        <f>I34</f>
        <v>407.11</v>
      </c>
      <c r="I34" s="52">
        <f>SUM(I6:I33)</f>
        <v>407.11</v>
      </c>
      <c r="J34" s="52"/>
    </row>
    <row r="35" spans="1:10">
      <c r="A35" s="55" t="s">
        <v>151</v>
      </c>
      <c r="B35" s="55"/>
      <c r="C35" s="55" t="s">
        <v>152</v>
      </c>
      <c r="D35" s="52"/>
      <c r="E35" s="52"/>
      <c r="F35" s="55"/>
      <c r="G35" s="55" t="s">
        <v>153</v>
      </c>
      <c r="H35" s="52"/>
      <c r="I35" s="52"/>
      <c r="J35" s="52"/>
    </row>
    <row r="36" spans="1:10">
      <c r="A36" s="52" t="s">
        <v>154</v>
      </c>
      <c r="B36" s="55">
        <v>407.11</v>
      </c>
      <c r="C36" s="52" t="s">
        <v>155</v>
      </c>
      <c r="D36" s="52">
        <f>E36</f>
        <v>407.11</v>
      </c>
      <c r="E36" s="52">
        <f>E34</f>
        <v>407.11</v>
      </c>
      <c r="F36" s="55"/>
      <c r="G36" s="52" t="s">
        <v>155</v>
      </c>
      <c r="H36" s="52">
        <f>I36</f>
        <v>407.11</v>
      </c>
      <c r="I36" s="52">
        <f>I34</f>
        <v>407.11</v>
      </c>
      <c r="J36" s="52"/>
    </row>
  </sheetData>
  <mergeCells count="3">
    <mergeCell ref="A2:J2"/>
    <mergeCell ref="A4:B4"/>
    <mergeCell ref="C4:J4"/>
  </mergeCells>
  <phoneticPr fontId="19" type="noConversion"/>
  <printOptions horizontalCentered="1"/>
  <pageMargins left="0.75138888888888899" right="0.75138888888888899" top="0.80277777777777803" bottom="0.80277777777777803" header="0.51180555555555596" footer="0.51180555555555596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H25" sqref="H25"/>
    </sheetView>
  </sheetViews>
  <sheetFormatPr defaultRowHeight="12"/>
  <cols>
    <col min="1" max="1" width="22.75" style="1" customWidth="1"/>
    <col min="2" max="2" width="30.875" style="1" customWidth="1"/>
    <col min="3" max="5" width="16" style="1" customWidth="1"/>
    <col min="6" max="16384" width="9" style="1"/>
  </cols>
  <sheetData>
    <row r="1" spans="1:5" ht="14.1" customHeight="1">
      <c r="A1" s="1" t="s">
        <v>156</v>
      </c>
    </row>
    <row r="2" spans="1:5" ht="25.5">
      <c r="A2" s="136" t="s">
        <v>157</v>
      </c>
      <c r="B2" s="138"/>
      <c r="C2" s="138"/>
      <c r="D2" s="138"/>
      <c r="E2" s="138"/>
    </row>
    <row r="3" spans="1:5" ht="15" customHeight="1">
      <c r="E3" s="31" t="s">
        <v>2</v>
      </c>
    </row>
    <row r="4" spans="1:5">
      <c r="A4" s="2" t="s">
        <v>158</v>
      </c>
      <c r="B4" s="3" t="s">
        <v>121</v>
      </c>
      <c r="C4" s="3" t="s">
        <v>81</v>
      </c>
      <c r="D4" s="3" t="s">
        <v>122</v>
      </c>
      <c r="E4" s="32" t="s">
        <v>123</v>
      </c>
    </row>
    <row r="5" spans="1:5" s="30" customFormat="1" ht="15.75" customHeight="1">
      <c r="A5" s="33"/>
      <c r="B5" s="33" t="s">
        <v>91</v>
      </c>
      <c r="C5" s="34">
        <f>C6+C14+C19</f>
        <v>407.11</v>
      </c>
      <c r="D5" s="34">
        <f>D6+D14+D19</f>
        <v>337.21</v>
      </c>
      <c r="E5" s="34">
        <f>E6+E14+E19</f>
        <v>69.900000000000006</v>
      </c>
    </row>
    <row r="6" spans="1:5" s="30" customFormat="1" ht="15.75" customHeight="1">
      <c r="A6" s="33" t="s">
        <v>159</v>
      </c>
      <c r="B6" s="33"/>
      <c r="C6" s="34">
        <f>SUM(C7:C13)</f>
        <v>327.11</v>
      </c>
      <c r="D6" s="34">
        <f>SUM(D7:D13)</f>
        <v>267.20999999999998</v>
      </c>
      <c r="E6" s="34">
        <f>SUM(E7:E13)</f>
        <v>59.9</v>
      </c>
    </row>
    <row r="7" spans="1:5" ht="15.75" customHeight="1">
      <c r="A7" s="35">
        <v>20508</v>
      </c>
      <c r="B7" s="35" t="s">
        <v>160</v>
      </c>
      <c r="C7" s="36">
        <v>1.92</v>
      </c>
      <c r="D7" s="36">
        <v>1.92</v>
      </c>
      <c r="E7" s="37"/>
    </row>
    <row r="8" spans="1:5" ht="15.75" customHeight="1">
      <c r="A8" s="35">
        <v>20805</v>
      </c>
      <c r="B8" s="35" t="s">
        <v>161</v>
      </c>
      <c r="C8" s="36">
        <v>11.46</v>
      </c>
      <c r="D8" s="36">
        <v>11.46</v>
      </c>
      <c r="E8" s="37"/>
    </row>
    <row r="9" spans="1:5" ht="15.75" customHeight="1">
      <c r="A9" s="35">
        <v>21011</v>
      </c>
      <c r="B9" s="35" t="s">
        <v>162</v>
      </c>
      <c r="C9" s="36">
        <v>17.25</v>
      </c>
      <c r="D9" s="36">
        <v>17.25</v>
      </c>
      <c r="E9" s="37"/>
    </row>
    <row r="10" spans="1:5" ht="15.75" customHeight="1">
      <c r="A10" s="35">
        <v>22102</v>
      </c>
      <c r="B10" s="35" t="s">
        <v>163</v>
      </c>
      <c r="C10" s="36">
        <v>15.34</v>
      </c>
      <c r="D10" s="36">
        <v>15.34</v>
      </c>
      <c r="E10" s="37"/>
    </row>
    <row r="11" spans="1:5" ht="15.75" customHeight="1">
      <c r="A11" s="35">
        <v>22201</v>
      </c>
      <c r="B11" s="35" t="s">
        <v>164</v>
      </c>
      <c r="C11" s="36">
        <f>D11</f>
        <v>221.24</v>
      </c>
      <c r="D11" s="36">
        <v>221.24</v>
      </c>
      <c r="E11" s="37"/>
    </row>
    <row r="12" spans="1:5" ht="15.75" customHeight="1">
      <c r="A12" s="35">
        <v>22201</v>
      </c>
      <c r="B12" s="35" t="s">
        <v>165</v>
      </c>
      <c r="C12" s="38">
        <f>E12</f>
        <v>50</v>
      </c>
      <c r="D12" s="10"/>
      <c r="E12" s="11">
        <v>50</v>
      </c>
    </row>
    <row r="13" spans="1:5" ht="15.75" customHeight="1">
      <c r="A13" s="35">
        <v>22201</v>
      </c>
      <c r="B13" s="35" t="s">
        <v>166</v>
      </c>
      <c r="C13" s="38">
        <v>9.9</v>
      </c>
      <c r="D13" s="10"/>
      <c r="E13" s="11">
        <v>9.9</v>
      </c>
    </row>
    <row r="14" spans="1:5" ht="15.75" customHeight="1">
      <c r="A14" s="39" t="s">
        <v>167</v>
      </c>
      <c r="B14" s="35"/>
      <c r="C14" s="34">
        <f>SUM(C15:C18)</f>
        <v>70</v>
      </c>
      <c r="D14" s="34">
        <f>SUM(D15:D18)</f>
        <v>70</v>
      </c>
      <c r="E14" s="38"/>
    </row>
    <row r="15" spans="1:5" ht="15.75" customHeight="1">
      <c r="A15" s="40">
        <v>2050201</v>
      </c>
      <c r="B15" s="41" t="s">
        <v>168</v>
      </c>
      <c r="C15" s="38">
        <v>34.630000000000003</v>
      </c>
      <c r="D15" s="10">
        <v>34.630000000000003</v>
      </c>
      <c r="E15" s="11"/>
    </row>
    <row r="16" spans="1:5" ht="15.75" customHeight="1">
      <c r="A16" s="40" t="s">
        <v>169</v>
      </c>
      <c r="B16" s="41" t="s">
        <v>170</v>
      </c>
      <c r="C16" s="38">
        <v>3</v>
      </c>
      <c r="D16" s="10">
        <v>3</v>
      </c>
      <c r="E16" s="11"/>
    </row>
    <row r="17" spans="1:5" ht="15.75" customHeight="1">
      <c r="A17" s="40" t="s">
        <v>171</v>
      </c>
      <c r="B17" s="41" t="s">
        <v>172</v>
      </c>
      <c r="C17" s="38">
        <v>26.46</v>
      </c>
      <c r="D17" s="10">
        <v>26.46</v>
      </c>
      <c r="E17" s="11"/>
    </row>
    <row r="18" spans="1:5" ht="15.75" customHeight="1">
      <c r="A18" s="40" t="s">
        <v>173</v>
      </c>
      <c r="B18" s="42" t="s">
        <v>174</v>
      </c>
      <c r="C18" s="43">
        <v>5.91</v>
      </c>
      <c r="D18" s="43">
        <v>5.91</v>
      </c>
      <c r="E18" s="37"/>
    </row>
    <row r="19" spans="1:5" ht="15.75" customHeight="1">
      <c r="A19" s="44" t="s">
        <v>175</v>
      </c>
      <c r="B19" s="45"/>
      <c r="C19" s="46">
        <v>10</v>
      </c>
      <c r="D19" s="46"/>
      <c r="E19" s="20">
        <v>10</v>
      </c>
    </row>
    <row r="20" spans="1:5" ht="15.75" customHeight="1">
      <c r="A20" s="42">
        <v>2220150</v>
      </c>
      <c r="B20" s="47" t="s">
        <v>176</v>
      </c>
      <c r="C20" s="43">
        <v>10</v>
      </c>
      <c r="D20" s="43"/>
      <c r="E20" s="37">
        <v>10</v>
      </c>
    </row>
    <row r="21" spans="1:5" ht="15.75" customHeight="1">
      <c r="A21" s="48"/>
      <c r="B21" s="48"/>
      <c r="C21" s="48"/>
      <c r="D21" s="48"/>
      <c r="E21" s="49"/>
    </row>
    <row r="22" spans="1:5" ht="15.75" customHeight="1">
      <c r="A22" s="48"/>
      <c r="B22" s="48"/>
      <c r="C22" s="48"/>
      <c r="D22" s="48"/>
      <c r="E22" s="49"/>
    </row>
    <row r="23" spans="1:5" ht="15.75" customHeight="1">
      <c r="A23" s="48"/>
      <c r="B23" s="48"/>
      <c r="C23" s="48"/>
      <c r="D23" s="48"/>
      <c r="E23" s="49"/>
    </row>
    <row r="24" spans="1:5" ht="15.75" customHeight="1">
      <c r="A24" s="48"/>
      <c r="B24" s="48"/>
      <c r="C24" s="48"/>
      <c r="D24" s="48"/>
      <c r="E24" s="49"/>
    </row>
    <row r="25" spans="1:5" ht="15.75" customHeight="1">
      <c r="A25" s="48"/>
      <c r="B25" s="48"/>
      <c r="C25" s="48"/>
      <c r="D25" s="48"/>
      <c r="E25" s="49"/>
    </row>
    <row r="26" spans="1:5" ht="15.75" customHeight="1">
      <c r="A26" s="48"/>
      <c r="B26" s="48"/>
      <c r="C26" s="48"/>
      <c r="D26" s="48"/>
      <c r="E26" s="49"/>
    </row>
    <row r="27" spans="1:5" ht="15.75" customHeight="1">
      <c r="A27" s="48"/>
      <c r="B27" s="48"/>
      <c r="C27" s="48"/>
      <c r="D27" s="48"/>
      <c r="E27" s="49"/>
    </row>
    <row r="28" spans="1:5" ht="15.75" customHeight="1">
      <c r="A28" s="48"/>
      <c r="B28" s="48"/>
      <c r="C28" s="48"/>
      <c r="D28" s="48"/>
      <c r="E28" s="49"/>
    </row>
  </sheetData>
  <mergeCells count="1">
    <mergeCell ref="A2:E2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C28" sqref="C28"/>
    </sheetView>
  </sheetViews>
  <sheetFormatPr defaultRowHeight="12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spans="1:5" ht="12.95" customHeight="1">
      <c r="A1" s="1" t="s">
        <v>177</v>
      </c>
    </row>
    <row r="2" spans="1:5" ht="33" customHeight="1">
      <c r="A2" s="136" t="s">
        <v>178</v>
      </c>
      <c r="B2" s="138"/>
      <c r="C2" s="138"/>
      <c r="D2" s="138"/>
      <c r="E2" s="138"/>
    </row>
    <row r="3" spans="1:5" ht="20.25" customHeight="1">
      <c r="A3" s="16"/>
      <c r="B3" s="16"/>
      <c r="C3" s="16"/>
      <c r="D3" s="16"/>
      <c r="E3" s="8" t="s">
        <v>2</v>
      </c>
    </row>
    <row r="4" spans="1:5" ht="24">
      <c r="A4" s="17" t="s">
        <v>179</v>
      </c>
      <c r="B4" s="17" t="s">
        <v>180</v>
      </c>
      <c r="C4" s="17" t="s">
        <v>99</v>
      </c>
      <c r="D4" s="17" t="s">
        <v>181</v>
      </c>
      <c r="E4" s="17" t="s">
        <v>182</v>
      </c>
    </row>
    <row r="5" spans="1:5" ht="18.95" customHeight="1">
      <c r="A5" s="17"/>
      <c r="B5" s="18" t="s">
        <v>91</v>
      </c>
      <c r="C5" s="18">
        <f>SUM(D5:E5)</f>
        <v>337.21</v>
      </c>
      <c r="D5" s="18">
        <f>D6+D37</f>
        <v>280.04000000000002</v>
      </c>
      <c r="E5" s="18">
        <f>E6+E45</f>
        <v>57.17</v>
      </c>
    </row>
    <row r="6" spans="1:5" ht="14.1" customHeight="1">
      <c r="A6" s="19" t="s">
        <v>159</v>
      </c>
      <c r="B6" s="19"/>
      <c r="C6" s="20">
        <f>SUM(D6:E6)</f>
        <v>267.20999999999998</v>
      </c>
      <c r="D6" s="20">
        <f>D7+D31</f>
        <v>210.04</v>
      </c>
      <c r="E6" s="20">
        <f>E15+E36</f>
        <v>57.17</v>
      </c>
    </row>
    <row r="7" spans="1:5">
      <c r="A7" s="21">
        <v>301</v>
      </c>
      <c r="B7" s="22" t="s">
        <v>13</v>
      </c>
      <c r="C7" s="21">
        <f>SUM(C8:C13)</f>
        <v>187.66</v>
      </c>
      <c r="D7" s="21">
        <f>SUM(D8:D13)</f>
        <v>187.66</v>
      </c>
      <c r="E7" s="22"/>
    </row>
    <row r="8" spans="1:5">
      <c r="A8" s="23">
        <v>30101</v>
      </c>
      <c r="B8" s="22" t="s">
        <v>183</v>
      </c>
      <c r="C8" s="22">
        <v>71.33</v>
      </c>
      <c r="D8" s="22">
        <v>71.33</v>
      </c>
      <c r="E8" s="22"/>
    </row>
    <row r="9" spans="1:5">
      <c r="A9" s="23">
        <v>30102</v>
      </c>
      <c r="B9" s="22" t="s">
        <v>184</v>
      </c>
      <c r="C9" s="22">
        <v>56.47</v>
      </c>
      <c r="D9" s="22">
        <v>56.47</v>
      </c>
      <c r="E9" s="22"/>
    </row>
    <row r="10" spans="1:5">
      <c r="A10" s="23">
        <v>30103</v>
      </c>
      <c r="B10" s="22" t="s">
        <v>185</v>
      </c>
      <c r="C10" s="22">
        <v>0</v>
      </c>
      <c r="D10" s="22">
        <v>0</v>
      </c>
      <c r="E10" s="22"/>
    </row>
    <row r="11" spans="1:5">
      <c r="A11" s="23">
        <v>30108</v>
      </c>
      <c r="B11" s="22" t="s">
        <v>186</v>
      </c>
      <c r="C11" s="22">
        <v>27.27</v>
      </c>
      <c r="D11" s="22">
        <v>27.27</v>
      </c>
      <c r="E11" s="22"/>
    </row>
    <row r="12" spans="1:5">
      <c r="A12" s="23">
        <v>30111</v>
      </c>
      <c r="B12" s="22" t="s">
        <v>187</v>
      </c>
      <c r="C12" s="22">
        <v>17.25</v>
      </c>
      <c r="D12" s="22">
        <v>17.25</v>
      </c>
      <c r="E12" s="22"/>
    </row>
    <row r="13" spans="1:5">
      <c r="A13" s="23">
        <v>30113</v>
      </c>
      <c r="B13" s="24" t="s">
        <v>163</v>
      </c>
      <c r="C13" s="22">
        <v>15.34</v>
      </c>
      <c r="D13" s="22">
        <v>15.34</v>
      </c>
      <c r="E13" s="22"/>
    </row>
    <row r="14" spans="1:5">
      <c r="A14" s="22"/>
      <c r="B14" s="22"/>
      <c r="C14" s="22"/>
      <c r="D14" s="22"/>
      <c r="E14" s="22"/>
    </row>
    <row r="15" spans="1:5">
      <c r="A15" s="21">
        <v>302</v>
      </c>
      <c r="B15" s="22" t="s">
        <v>16</v>
      </c>
      <c r="C15" s="21">
        <f>SUM(C16:C30)</f>
        <v>55.25</v>
      </c>
      <c r="D15" s="22"/>
      <c r="E15" s="21">
        <f>SUM(E16:E30)</f>
        <v>55.25</v>
      </c>
    </row>
    <row r="16" spans="1:5">
      <c r="A16" s="23">
        <v>30201</v>
      </c>
      <c r="B16" s="24" t="s">
        <v>188</v>
      </c>
      <c r="C16" s="25">
        <v>2.98</v>
      </c>
      <c r="D16" s="22"/>
      <c r="E16" s="25">
        <v>2.98</v>
      </c>
    </row>
    <row r="17" spans="1:5">
      <c r="A17" s="23">
        <v>30202</v>
      </c>
      <c r="B17" s="24" t="s">
        <v>189</v>
      </c>
      <c r="C17" s="25">
        <v>0.48</v>
      </c>
      <c r="D17" s="22"/>
      <c r="E17" s="25">
        <v>0.48</v>
      </c>
    </row>
    <row r="18" spans="1:5">
      <c r="A18" s="23">
        <v>30205</v>
      </c>
      <c r="B18" s="24" t="s">
        <v>190</v>
      </c>
      <c r="C18" s="25">
        <v>0.26</v>
      </c>
      <c r="D18" s="22"/>
      <c r="E18" s="25">
        <v>0.26</v>
      </c>
    </row>
    <row r="19" spans="1:5">
      <c r="A19" s="23">
        <v>30206</v>
      </c>
      <c r="B19" s="24" t="s">
        <v>191</v>
      </c>
      <c r="C19" s="25">
        <v>1.66</v>
      </c>
      <c r="D19" s="22"/>
      <c r="E19" s="25">
        <v>1.66</v>
      </c>
    </row>
    <row r="20" spans="1:5">
      <c r="A20" s="23">
        <v>30207</v>
      </c>
      <c r="B20" s="24" t="s">
        <v>192</v>
      </c>
      <c r="C20" s="25">
        <v>2.16</v>
      </c>
      <c r="D20" s="22"/>
      <c r="E20" s="25">
        <v>2.16</v>
      </c>
    </row>
    <row r="21" spans="1:5">
      <c r="A21" s="23">
        <v>30211</v>
      </c>
      <c r="B21" s="24" t="s">
        <v>193</v>
      </c>
      <c r="C21" s="25">
        <v>10.08</v>
      </c>
      <c r="D21" s="22"/>
      <c r="E21" s="25">
        <v>10.08</v>
      </c>
    </row>
    <row r="22" spans="1:5">
      <c r="A22" s="23">
        <v>30213</v>
      </c>
      <c r="B22" s="24" t="s">
        <v>194</v>
      </c>
      <c r="C22" s="25">
        <v>0.24</v>
      </c>
      <c r="D22" s="22"/>
      <c r="E22" s="25">
        <v>0.24</v>
      </c>
    </row>
    <row r="23" spans="1:5">
      <c r="A23" s="23">
        <v>30215</v>
      </c>
      <c r="B23" s="24" t="s">
        <v>195</v>
      </c>
      <c r="C23" s="25">
        <v>2.4</v>
      </c>
      <c r="D23" s="22"/>
      <c r="E23" s="25">
        <v>2.4</v>
      </c>
    </row>
    <row r="24" spans="1:5">
      <c r="A24" s="23">
        <v>30216</v>
      </c>
      <c r="B24" s="24" t="s">
        <v>196</v>
      </c>
      <c r="C24" s="25">
        <f>1.44+1.92</f>
        <v>3.36</v>
      </c>
      <c r="D24" s="22"/>
      <c r="E24" s="25">
        <f>1.44+1.92</f>
        <v>3.36</v>
      </c>
    </row>
    <row r="25" spans="1:5">
      <c r="A25" s="23">
        <v>30217</v>
      </c>
      <c r="B25" s="24" t="s">
        <v>197</v>
      </c>
      <c r="C25" s="25">
        <v>0.38</v>
      </c>
      <c r="D25" s="22"/>
      <c r="E25" s="25">
        <v>0.38</v>
      </c>
    </row>
    <row r="26" spans="1:5">
      <c r="A26" s="23">
        <v>30228</v>
      </c>
      <c r="B26" s="24" t="s">
        <v>198</v>
      </c>
      <c r="C26" s="25">
        <v>2.56</v>
      </c>
      <c r="D26" s="22"/>
      <c r="E26" s="25">
        <v>2.56</v>
      </c>
    </row>
    <row r="27" spans="1:5">
      <c r="A27" s="23">
        <v>30229</v>
      </c>
      <c r="B27" s="24" t="s">
        <v>199</v>
      </c>
      <c r="C27" s="25">
        <v>3.2</v>
      </c>
      <c r="D27" s="22"/>
      <c r="E27" s="25">
        <v>3.2</v>
      </c>
    </row>
    <row r="28" spans="1:5">
      <c r="A28" s="23">
        <v>30231</v>
      </c>
      <c r="B28" s="24" t="s">
        <v>200</v>
      </c>
      <c r="C28" s="25">
        <v>12</v>
      </c>
      <c r="D28" s="22"/>
      <c r="E28" s="25">
        <v>12</v>
      </c>
    </row>
    <row r="29" spans="1:5">
      <c r="A29" s="23">
        <v>30239</v>
      </c>
      <c r="B29" s="24" t="s">
        <v>201</v>
      </c>
      <c r="C29" s="25">
        <v>13.49</v>
      </c>
      <c r="D29" s="22"/>
      <c r="E29" s="25">
        <v>13.49</v>
      </c>
    </row>
    <row r="30" spans="1:5">
      <c r="A30" s="23">
        <v>30299</v>
      </c>
      <c r="B30" s="24" t="s">
        <v>202</v>
      </c>
      <c r="C30" s="25">
        <v>0</v>
      </c>
      <c r="D30" s="22"/>
      <c r="E30" s="25">
        <v>0</v>
      </c>
    </row>
    <row r="31" spans="1:5">
      <c r="A31" s="21">
        <v>303</v>
      </c>
      <c r="B31" s="22" t="s">
        <v>203</v>
      </c>
      <c r="C31" s="21">
        <f>SUM(C32:C35)</f>
        <v>22.38</v>
      </c>
      <c r="D31" s="21">
        <f>SUM(D32:D35)</f>
        <v>22.38</v>
      </c>
      <c r="E31" s="22"/>
    </row>
    <row r="32" spans="1:5">
      <c r="A32" s="23">
        <v>30301</v>
      </c>
      <c r="B32" s="26" t="s">
        <v>204</v>
      </c>
      <c r="C32" s="22">
        <v>11.46</v>
      </c>
      <c r="D32" s="22">
        <v>11.46</v>
      </c>
      <c r="E32" s="22"/>
    </row>
    <row r="33" spans="1:5">
      <c r="A33" s="23">
        <v>30302</v>
      </c>
      <c r="B33" s="26" t="s">
        <v>205</v>
      </c>
      <c r="C33" s="22">
        <v>0</v>
      </c>
      <c r="D33" s="22">
        <v>0</v>
      </c>
      <c r="E33" s="22"/>
    </row>
    <row r="34" spans="1:5">
      <c r="A34" s="23">
        <v>30304</v>
      </c>
      <c r="B34" s="26" t="s">
        <v>206</v>
      </c>
      <c r="C34" s="22">
        <v>3.5</v>
      </c>
      <c r="D34" s="22">
        <v>3.5</v>
      </c>
      <c r="E34" s="22"/>
    </row>
    <row r="35" spans="1:5">
      <c r="A35" s="23">
        <v>30399</v>
      </c>
      <c r="B35" s="24" t="s">
        <v>207</v>
      </c>
      <c r="C35" s="22">
        <v>7.42</v>
      </c>
      <c r="D35" s="22">
        <v>7.42</v>
      </c>
      <c r="E35" s="22"/>
    </row>
    <row r="36" spans="1:5">
      <c r="A36" s="21">
        <v>30902</v>
      </c>
      <c r="B36" s="22" t="s">
        <v>208</v>
      </c>
      <c r="C36" s="21">
        <v>1.92</v>
      </c>
      <c r="D36" s="22"/>
      <c r="E36" s="21">
        <v>1.92</v>
      </c>
    </row>
    <row r="37" spans="1:5" s="15" customFormat="1">
      <c r="A37" s="27" t="s">
        <v>167</v>
      </c>
      <c r="B37" s="27"/>
      <c r="C37" s="20">
        <f>D37</f>
        <v>70</v>
      </c>
      <c r="D37" s="20">
        <f>D38+D44</f>
        <v>70</v>
      </c>
      <c r="E37" s="27"/>
    </row>
    <row r="38" spans="1:5">
      <c r="A38" s="21">
        <v>301</v>
      </c>
      <c r="B38" s="22" t="s">
        <v>13</v>
      </c>
      <c r="C38" s="21">
        <f>D38</f>
        <v>67</v>
      </c>
      <c r="D38" s="21">
        <f>SUM(D39:D42)</f>
        <v>67</v>
      </c>
      <c r="E38" s="22"/>
    </row>
    <row r="39" spans="1:5">
      <c r="A39" s="23">
        <v>30101</v>
      </c>
      <c r="B39" s="26" t="s">
        <v>183</v>
      </c>
      <c r="C39" s="22">
        <v>25.56</v>
      </c>
      <c r="D39" s="22">
        <v>25.56</v>
      </c>
      <c r="E39" s="22"/>
    </row>
    <row r="40" spans="1:5">
      <c r="A40" s="23">
        <v>30102</v>
      </c>
      <c r="B40" s="26" t="s">
        <v>184</v>
      </c>
      <c r="C40" s="22">
        <v>9.07</v>
      </c>
      <c r="D40" s="22">
        <v>9.07</v>
      </c>
      <c r="E40" s="22"/>
    </row>
    <row r="41" spans="1:5">
      <c r="A41" s="23">
        <v>30108</v>
      </c>
      <c r="B41" s="26" t="s">
        <v>186</v>
      </c>
      <c r="C41" s="22">
        <v>26.46</v>
      </c>
      <c r="D41" s="22">
        <v>26.46</v>
      </c>
      <c r="E41" s="22"/>
    </row>
    <row r="42" spans="1:5">
      <c r="A42" s="23">
        <v>30110</v>
      </c>
      <c r="B42" s="26" t="s">
        <v>209</v>
      </c>
      <c r="C42" s="22">
        <v>5.91</v>
      </c>
      <c r="D42" s="22">
        <v>5.91</v>
      </c>
      <c r="E42" s="22"/>
    </row>
    <row r="43" spans="1:5">
      <c r="A43" s="21">
        <v>303</v>
      </c>
      <c r="B43" s="22" t="s">
        <v>203</v>
      </c>
      <c r="C43" s="21">
        <v>3</v>
      </c>
      <c r="D43" s="21">
        <v>3</v>
      </c>
      <c r="E43" s="22"/>
    </row>
    <row r="44" spans="1:5">
      <c r="A44" s="23">
        <v>30399</v>
      </c>
      <c r="B44" s="26" t="s">
        <v>207</v>
      </c>
      <c r="C44" s="22">
        <v>3</v>
      </c>
      <c r="D44" s="22">
        <v>3</v>
      </c>
      <c r="E44" s="22"/>
    </row>
    <row r="45" spans="1:5" ht="33" customHeight="1">
      <c r="A45" s="28" t="s">
        <v>115</v>
      </c>
      <c r="B45" s="29"/>
      <c r="C45" s="20">
        <v>0</v>
      </c>
      <c r="D45" s="27"/>
      <c r="E45" s="20">
        <v>0</v>
      </c>
    </row>
    <row r="46" spans="1:5" ht="14.1" customHeight="1">
      <c r="A46" s="22">
        <v>0</v>
      </c>
      <c r="B46" s="22">
        <v>0</v>
      </c>
      <c r="C46" s="22">
        <v>0</v>
      </c>
      <c r="D46" s="22"/>
      <c r="E46" s="22">
        <v>0</v>
      </c>
    </row>
    <row r="47" spans="1:5">
      <c r="A47" s="22"/>
      <c r="B47" s="22"/>
      <c r="C47" s="22"/>
      <c r="D47" s="22"/>
      <c r="E47" s="22"/>
    </row>
    <row r="48" spans="1:5">
      <c r="A48" s="22"/>
      <c r="B48" s="22"/>
      <c r="C48" s="22"/>
      <c r="D48" s="22"/>
      <c r="E48" s="22"/>
    </row>
    <row r="49" spans="1:5">
      <c r="A49" s="22"/>
      <c r="B49" s="22"/>
      <c r="C49" s="22"/>
      <c r="D49" s="22"/>
      <c r="E49" s="22"/>
    </row>
    <row r="50" spans="1:5">
      <c r="A50" s="22"/>
      <c r="B50" s="22"/>
      <c r="C50" s="22"/>
      <c r="D50" s="22"/>
      <c r="E50" s="22"/>
    </row>
  </sheetData>
  <mergeCells count="1">
    <mergeCell ref="A2:E2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H23" sqref="H23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9">
      <c r="A1" s="1" t="s">
        <v>227</v>
      </c>
    </row>
    <row r="2" spans="1:19" ht="33.950000000000003" customHeight="1">
      <c r="A2" s="136" t="s">
        <v>228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>
      <c r="S3" s="8" t="s">
        <v>2</v>
      </c>
    </row>
    <row r="4" spans="1:19">
      <c r="A4" s="137" t="s">
        <v>80</v>
      </c>
      <c r="B4" s="137" t="s">
        <v>120</v>
      </c>
      <c r="C4" s="134" t="s">
        <v>121</v>
      </c>
      <c r="D4" s="134" t="s">
        <v>91</v>
      </c>
      <c r="E4" s="4" t="s">
        <v>122</v>
      </c>
      <c r="F4" s="4"/>
      <c r="G4" s="4"/>
      <c r="H4" s="4"/>
      <c r="I4" s="130" t="s">
        <v>123</v>
      </c>
      <c r="J4" s="130"/>
      <c r="K4" s="130"/>
      <c r="L4" s="130"/>
      <c r="M4" s="130"/>
      <c r="N4" s="130"/>
      <c r="O4" s="130"/>
      <c r="P4" s="134" t="s">
        <v>124</v>
      </c>
      <c r="Q4" s="134" t="s">
        <v>125</v>
      </c>
      <c r="R4" s="134" t="s">
        <v>126</v>
      </c>
      <c r="S4" s="134" t="s">
        <v>127</v>
      </c>
    </row>
    <row r="5" spans="1:19">
      <c r="A5" s="137"/>
      <c r="B5" s="137"/>
      <c r="C5" s="134"/>
      <c r="D5" s="134"/>
      <c r="E5" s="134" t="s">
        <v>99</v>
      </c>
      <c r="F5" s="134" t="s">
        <v>13</v>
      </c>
      <c r="G5" s="135" t="s">
        <v>16</v>
      </c>
      <c r="H5" s="134" t="s">
        <v>19</v>
      </c>
      <c r="I5" s="134" t="s">
        <v>99</v>
      </c>
      <c r="J5" s="130" t="s">
        <v>25</v>
      </c>
      <c r="K5" s="130"/>
      <c r="L5" s="130"/>
      <c r="M5" s="130"/>
      <c r="N5" s="134" t="s">
        <v>37</v>
      </c>
      <c r="O5" s="134" t="s">
        <v>40</v>
      </c>
      <c r="P5" s="134"/>
      <c r="Q5" s="134"/>
      <c r="R5" s="134"/>
      <c r="S5" s="134"/>
    </row>
    <row r="6" spans="1:19" ht="36">
      <c r="A6" s="137"/>
      <c r="B6" s="137"/>
      <c r="C6" s="134"/>
      <c r="D6" s="134"/>
      <c r="E6" s="134"/>
      <c r="F6" s="134"/>
      <c r="G6" s="135"/>
      <c r="H6" s="134"/>
      <c r="I6" s="134"/>
      <c r="J6" s="7" t="s">
        <v>91</v>
      </c>
      <c r="K6" s="7" t="s">
        <v>128</v>
      </c>
      <c r="L6" s="7" t="s">
        <v>31</v>
      </c>
      <c r="M6" s="7" t="s">
        <v>34</v>
      </c>
      <c r="N6" s="134"/>
      <c r="O6" s="134"/>
      <c r="P6" s="134"/>
      <c r="Q6" s="134"/>
      <c r="R6" s="134"/>
      <c r="S6" s="134"/>
    </row>
    <row r="7" spans="1:19">
      <c r="A7" s="5" t="s">
        <v>105</v>
      </c>
      <c r="B7" s="5" t="s">
        <v>105</v>
      </c>
      <c r="C7" s="5" t="s">
        <v>105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>
      <c r="A8" s="6"/>
      <c r="B8" s="6"/>
      <c r="C8" s="6"/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N5:N6"/>
    <mergeCell ref="O5:O6"/>
    <mergeCell ref="P4:P6"/>
    <mergeCell ref="Q4:Q6"/>
    <mergeCell ref="F5:F6"/>
    <mergeCell ref="G5:G6"/>
    <mergeCell ref="H5:H6"/>
    <mergeCell ref="I5:I6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>
      <selection activeCell="C14" sqref="C14"/>
    </sheetView>
  </sheetViews>
  <sheetFormatPr defaultColWidth="9" defaultRowHeight="13.5"/>
  <cols>
    <col min="1" max="1" width="35.75" customWidth="1"/>
    <col min="2" max="4" width="15.75" style="9" customWidth="1"/>
    <col min="5" max="5" width="45.375" style="9" customWidth="1"/>
  </cols>
  <sheetData>
    <row r="1" spans="1:5" ht="18.95" customHeight="1">
      <c r="A1" s="1" t="s">
        <v>210</v>
      </c>
    </row>
    <row r="2" spans="1:5" ht="32.1" customHeight="1">
      <c r="A2" s="136" t="s">
        <v>211</v>
      </c>
      <c r="B2" s="138"/>
      <c r="C2" s="138"/>
      <c r="D2" s="138"/>
      <c r="E2" s="138"/>
    </row>
    <row r="3" spans="1:5" ht="21" customHeight="1">
      <c r="E3" s="8" t="s">
        <v>2</v>
      </c>
    </row>
    <row r="4" spans="1:5" ht="29.1" customHeight="1">
      <c r="A4" s="10" t="s">
        <v>212</v>
      </c>
      <c r="B4" s="11" t="s">
        <v>213</v>
      </c>
      <c r="C4" s="11" t="s">
        <v>214</v>
      </c>
      <c r="D4" s="11" t="s">
        <v>215</v>
      </c>
      <c r="E4" s="11" t="s">
        <v>216</v>
      </c>
    </row>
    <row r="5" spans="1:5" ht="29.1" customHeight="1">
      <c r="A5" s="10" t="s">
        <v>217</v>
      </c>
      <c r="B5" s="11">
        <v>12.4</v>
      </c>
      <c r="C5" s="11">
        <v>17.38</v>
      </c>
      <c r="D5" s="11">
        <f>C5-B5</f>
        <v>4.9800000000000004</v>
      </c>
      <c r="E5" s="11" t="s">
        <v>218</v>
      </c>
    </row>
    <row r="6" spans="1:5" ht="39.950000000000003" customHeight="1">
      <c r="A6" s="12" t="s">
        <v>219</v>
      </c>
      <c r="B6" s="11">
        <v>0</v>
      </c>
      <c r="C6" s="11">
        <v>5</v>
      </c>
      <c r="D6" s="11">
        <v>5</v>
      </c>
      <c r="E6" s="10" t="s">
        <v>220</v>
      </c>
    </row>
    <row r="7" spans="1:5" ht="29.1" customHeight="1">
      <c r="A7" s="12" t="s">
        <v>221</v>
      </c>
      <c r="B7" s="11">
        <v>0.4</v>
      </c>
      <c r="C7" s="11">
        <v>0.38</v>
      </c>
      <c r="D7" s="11">
        <v>-0.02</v>
      </c>
      <c r="E7" s="13" t="s">
        <v>222</v>
      </c>
    </row>
    <row r="8" spans="1:5" ht="29.1" customHeight="1">
      <c r="A8" s="12" t="s">
        <v>223</v>
      </c>
      <c r="B8" s="11">
        <v>12</v>
      </c>
      <c r="C8" s="11">
        <v>12</v>
      </c>
      <c r="D8" s="11">
        <v>0</v>
      </c>
      <c r="E8" s="13"/>
    </row>
    <row r="9" spans="1:5" ht="29.1" customHeight="1">
      <c r="A9" s="12" t="s">
        <v>224</v>
      </c>
      <c r="B9" s="11">
        <v>12</v>
      </c>
      <c r="C9" s="11">
        <v>12</v>
      </c>
      <c r="D9" s="11">
        <v>0</v>
      </c>
      <c r="E9" s="13"/>
    </row>
    <row r="10" spans="1:5" ht="29.1" customHeight="1">
      <c r="A10" s="12" t="s">
        <v>225</v>
      </c>
      <c r="B10" s="11">
        <v>0</v>
      </c>
      <c r="C10" s="11">
        <v>0</v>
      </c>
      <c r="D10" s="11">
        <v>0</v>
      </c>
      <c r="E10" s="14"/>
    </row>
    <row r="11" spans="1:5" ht="29.1" customHeight="1">
      <c r="A11" t="s">
        <v>226</v>
      </c>
    </row>
  </sheetData>
  <mergeCells count="1">
    <mergeCell ref="A2:E2"/>
  </mergeCells>
  <phoneticPr fontId="19" type="noConversion"/>
  <printOptions horizontalCentered="1"/>
  <pageMargins left="0.75138888888888899" right="0.75138888888888899" top="1" bottom="1" header="0.51180555555555596" footer="0.51180555555555596"/>
  <pageSetup paperSize="9" scale="9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2019-03-15T09:41:22Z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