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7950" activeTab="4"/>
  </bookViews>
  <sheets>
    <sheet name="表一" sheetId="1" r:id="rId1"/>
    <sheet name="表二" sheetId="2" r:id="rId2"/>
    <sheet name="表三" sheetId="3" r:id="rId3"/>
    <sheet name="表四" sheetId="4" r:id="rId4"/>
    <sheet name="表五" sheetId="5" r:id="rId5"/>
    <sheet name="表六" sheetId="6" r:id="rId6"/>
    <sheet name="表七" sheetId="8" r:id="rId7"/>
    <sheet name="表八" sheetId="7" r:id="rId8"/>
  </sheets>
  <calcPr calcId="114210"/>
</workbook>
</file>

<file path=xl/calcChain.xml><?xml version="1.0" encoding="utf-8"?>
<calcChain xmlns="http://schemas.openxmlformats.org/spreadsheetml/2006/main">
  <c r="D6" i="7"/>
  <c r="D8"/>
  <c r="D9"/>
  <c r="D7"/>
  <c r="D5"/>
  <c r="C5"/>
  <c r="B5"/>
  <c r="C7" i="6"/>
  <c r="C8"/>
  <c r="C9"/>
  <c r="C10"/>
  <c r="C11"/>
  <c r="C6"/>
  <c r="E14"/>
  <c r="C14"/>
  <c r="D33"/>
  <c r="C33"/>
  <c r="C5"/>
  <c r="C34"/>
  <c r="C30"/>
  <c r="C29"/>
  <c r="C28"/>
  <c r="D6"/>
  <c r="D5"/>
  <c r="E5"/>
  <c r="C21"/>
  <c r="C22"/>
  <c r="C23"/>
  <c r="C24"/>
  <c r="C25"/>
  <c r="C26"/>
  <c r="C27"/>
  <c r="C15"/>
  <c r="C16"/>
  <c r="C17"/>
  <c r="C18"/>
  <c r="C19"/>
  <c r="C20"/>
  <c r="D5" i="5"/>
  <c r="E5"/>
  <c r="C10"/>
  <c r="C11"/>
  <c r="C12"/>
  <c r="C5"/>
  <c r="C7"/>
  <c r="C8"/>
  <c r="C9"/>
  <c r="C6"/>
  <c r="H34" i="4"/>
  <c r="D6"/>
  <c r="D34"/>
  <c r="D10"/>
  <c r="I34"/>
  <c r="E34"/>
  <c r="E10"/>
  <c r="E6"/>
  <c r="E13" i="3"/>
  <c r="E14"/>
  <c r="E15"/>
  <c r="J15"/>
  <c r="I15"/>
  <c r="J10"/>
  <c r="J11"/>
  <c r="J12"/>
  <c r="J13"/>
  <c r="J14"/>
  <c r="J9"/>
  <c r="I14"/>
  <c r="D14"/>
  <c r="D15"/>
  <c r="I9"/>
  <c r="I10"/>
  <c r="I11"/>
  <c r="I12"/>
  <c r="I13"/>
  <c r="I8"/>
  <c r="N8"/>
  <c r="J8"/>
  <c r="O8"/>
  <c r="E12"/>
  <c r="D12"/>
  <c r="F8"/>
  <c r="G8"/>
  <c r="H8"/>
  <c r="D11"/>
  <c r="E11"/>
  <c r="D10"/>
  <c r="E10"/>
  <c r="D9"/>
  <c r="E9"/>
  <c r="I9" i="2"/>
  <c r="G9"/>
  <c r="I10"/>
  <c r="G10"/>
  <c r="I11"/>
  <c r="G11"/>
  <c r="I12"/>
  <c r="G12"/>
  <c r="I13"/>
  <c r="G13"/>
  <c r="I14"/>
  <c r="G14"/>
  <c r="G8"/>
  <c r="H8"/>
  <c r="I8"/>
  <c r="L8"/>
  <c r="B8"/>
  <c r="D42" i="1"/>
  <c r="B6"/>
  <c r="F35"/>
  <c r="D6"/>
  <c r="D10"/>
  <c r="D35"/>
  <c r="B35"/>
  <c r="B42"/>
  <c r="K8" i="3"/>
  <c r="L8"/>
  <c r="D13"/>
  <c r="D8"/>
  <c r="M8"/>
  <c r="E8"/>
</calcChain>
</file>

<file path=xl/sharedStrings.xml><?xml version="1.0" encoding="utf-8"?>
<sst xmlns="http://schemas.openxmlformats.org/spreadsheetml/2006/main" count="321" uniqueCount="208">
  <si>
    <t>表1</t>
  </si>
  <si>
    <r>
      <t xml:space="preserve">                                 </t>
    </r>
    <r>
      <rPr>
        <sz val="20"/>
        <rFont val="方正小标宋简体"/>
        <charset val="134"/>
      </rPr>
      <t>2018年部门收支总体情况表</t>
    </r>
  </si>
  <si>
    <t>单位：万元</t>
  </si>
  <si>
    <t>收                             入</t>
  </si>
  <si>
    <t>支                        出</t>
  </si>
  <si>
    <t>项                    目</t>
  </si>
  <si>
    <t>本年预算</t>
  </si>
  <si>
    <t>项目(按经济科目分类)</t>
  </si>
  <si>
    <t>项目(按功能分类)</t>
  </si>
  <si>
    <t>一、财政拨款（补助）</t>
  </si>
  <si>
    <t>一、基本支出</t>
  </si>
  <si>
    <t>一、【201】一般公共服务支出</t>
  </si>
  <si>
    <t xml:space="preserve">    经费拨款（补助）</t>
  </si>
  <si>
    <t>工资福利支出</t>
  </si>
  <si>
    <t>二、【202】外交支出</t>
  </si>
  <si>
    <t xml:space="preserve">    纳入预算管理的非税收入安排的拨款(不含基金)</t>
  </si>
  <si>
    <t>商品和服务支出</t>
  </si>
  <si>
    <t>三、【203】国防支出</t>
  </si>
  <si>
    <t xml:space="preserve">                   专项收入</t>
  </si>
  <si>
    <t>对个人和家庭的补助支出</t>
  </si>
  <si>
    <t>四、【204】公共安全支出</t>
  </si>
  <si>
    <t xml:space="preserve">        行政事业性收费收入</t>
  </si>
  <si>
    <t>二、项目支出</t>
  </si>
  <si>
    <t>五、【205】教育支出</t>
  </si>
  <si>
    <t xml:space="preserve">        罚没收入</t>
  </si>
  <si>
    <t>专项性公用支出</t>
  </si>
  <si>
    <t>六、【206】科学技术支出</t>
  </si>
  <si>
    <t xml:space="preserve">        国有资源(资产)有偿使用收入</t>
  </si>
  <si>
    <t>其中：大型会议费</t>
  </si>
  <si>
    <t>七、【207】文化体育与传媒支出</t>
  </si>
  <si>
    <t xml:space="preserve">        其他非税收入</t>
  </si>
  <si>
    <t>购置项目</t>
  </si>
  <si>
    <t>八、【208】社会保障和就业支出</t>
  </si>
  <si>
    <t xml:space="preserve">         政府性基金拨款</t>
  </si>
  <si>
    <t>其他专项性公用支出</t>
  </si>
  <si>
    <t>九、【209】社会保险基金支出</t>
  </si>
  <si>
    <t>二、事业收入（不含非税收入）</t>
  </si>
  <si>
    <t>基本建设支出</t>
  </si>
  <si>
    <t>十、【210】医疗卫生与计划生育支出</t>
  </si>
  <si>
    <t>三、事业单位经营收入</t>
  </si>
  <si>
    <t>其他项目支出</t>
  </si>
  <si>
    <t>十一、【211】节能环保支出</t>
  </si>
  <si>
    <t>四、其他收入</t>
  </si>
  <si>
    <t>三、事业单位经营支出</t>
  </si>
  <si>
    <t>十二、【212】城乡社区支出</t>
  </si>
  <si>
    <t>五、上级补助收入</t>
  </si>
  <si>
    <t>四、政府统筹</t>
  </si>
  <si>
    <t>十三、【213】农林水支出</t>
  </si>
  <si>
    <t>六、附属单位上缴收入</t>
  </si>
  <si>
    <t>五、对附属单位补助支出</t>
  </si>
  <si>
    <t>十四、【214】交通运输支出</t>
  </si>
  <si>
    <t>六、上缴上级支出</t>
  </si>
  <si>
    <t>十五、【215】资源勘探电力信息等支出</t>
  </si>
  <si>
    <t>十六、【216】商业服务业等支出</t>
  </si>
  <si>
    <t>十七、【217】金融支出</t>
  </si>
  <si>
    <t>十八、【219】援助其他地区支出</t>
  </si>
  <si>
    <t>十九、【220】国土海洋气象支出</t>
  </si>
  <si>
    <t>二十、【221】住房保障支出</t>
  </si>
  <si>
    <t>二十一、【222】粮油物资储备支出</t>
  </si>
  <si>
    <t>二十二、【223】国有资本经营预算支出</t>
  </si>
  <si>
    <t>二十二、【227】预备费</t>
  </si>
  <si>
    <t>二十四、【229】其他支出</t>
  </si>
  <si>
    <t>二十五、【230】转移性支出</t>
  </si>
  <si>
    <t>二十六、【231】债务还本支出</t>
  </si>
  <si>
    <t>二十七、【232】债务付息支出</t>
  </si>
  <si>
    <t>二十八、【233】债务发行费用支出</t>
  </si>
  <si>
    <t>本  年  收  入  合  计</t>
  </si>
  <si>
    <t>本  年  支  出  合  计</t>
  </si>
  <si>
    <t>七、用事业基金弥补收支差额</t>
  </si>
  <si>
    <t>结 转 下 年</t>
  </si>
  <si>
    <t>八、上年结余、结存</t>
  </si>
  <si>
    <t xml:space="preserve">          其中：上年专项结转</t>
  </si>
  <si>
    <t xml:space="preserve">                  纳入预算管理的政府性基金结转</t>
  </si>
  <si>
    <t xml:space="preserve">                  其他结转</t>
  </si>
  <si>
    <t>九、上级转移支付收入</t>
  </si>
  <si>
    <t>收      入      总      计</t>
  </si>
  <si>
    <t>支　　　出　　　总　　　计</t>
  </si>
  <si>
    <t>表2</t>
  </si>
  <si>
    <t>单位名称</t>
  </si>
  <si>
    <t>总计</t>
  </si>
  <si>
    <t>上年结余、结存</t>
  </si>
  <si>
    <t>财政拨款（补助）</t>
  </si>
  <si>
    <t>事业收入（不含非税收入）</t>
  </si>
  <si>
    <t>事业单位经营收入</t>
  </si>
  <si>
    <t>其他收入</t>
  </si>
  <si>
    <t>上级补助收入</t>
  </si>
  <si>
    <t>附属单位上缴收入</t>
  </si>
  <si>
    <t>用事业基金弥补收支差额</t>
  </si>
  <si>
    <t>上级转移支付收入</t>
  </si>
  <si>
    <t>合计</t>
  </si>
  <si>
    <t>上年专项结转</t>
  </si>
  <si>
    <t>纳入预算管理的政府性基金结转</t>
  </si>
  <si>
    <t>其他结转</t>
  </si>
  <si>
    <t>小计</t>
  </si>
  <si>
    <t>经费拨款（补助）</t>
  </si>
  <si>
    <t>纳入预算管理的非税收入安排的拨款(不含基金)</t>
  </si>
  <si>
    <t>政府性基金拨款</t>
  </si>
  <si>
    <t>专项收入</t>
  </si>
  <si>
    <t>行政事业性收费</t>
  </si>
  <si>
    <t>罚没收入</t>
  </si>
  <si>
    <t>国有资源(资产)有偿使用收入</t>
  </si>
  <si>
    <t>其他非税收入</t>
  </si>
  <si>
    <t>**</t>
  </si>
  <si>
    <t>表3</t>
  </si>
  <si>
    <t>功能科目编码</t>
  </si>
  <si>
    <t>功能科目名称</t>
  </si>
  <si>
    <t>基本支出</t>
  </si>
  <si>
    <t>项目支出</t>
  </si>
  <si>
    <t>事业单位经营支出</t>
  </si>
  <si>
    <t>上缴上级支出</t>
  </si>
  <si>
    <t>政府统筹</t>
  </si>
  <si>
    <t>对附属单位补助支出</t>
  </si>
  <si>
    <t>大型会议费</t>
  </si>
  <si>
    <t>表4</t>
  </si>
  <si>
    <t>收入</t>
  </si>
  <si>
    <t>支出</t>
  </si>
  <si>
    <t>项目</t>
  </si>
  <si>
    <t>一般公共预算</t>
  </si>
  <si>
    <t>政府性基金预算</t>
  </si>
  <si>
    <t>一、一般公共预算</t>
  </si>
  <si>
    <t>二、政府性基金预算</t>
  </si>
  <si>
    <t>本年收入合计</t>
  </si>
  <si>
    <t>本年支出合计</t>
  </si>
  <si>
    <t>三、上年结转</t>
  </si>
  <si>
    <t>七、结转下年</t>
  </si>
  <si>
    <t>结转下年</t>
  </si>
  <si>
    <t>收入总计</t>
  </si>
  <si>
    <t>支出总计</t>
  </si>
  <si>
    <t>表5</t>
  </si>
  <si>
    <t>功能科目编码（到项级）</t>
  </si>
  <si>
    <t>表6</t>
  </si>
  <si>
    <r>
      <t xml:space="preserve">                  </t>
    </r>
    <r>
      <rPr>
        <sz val="20"/>
        <color indexed="8"/>
        <rFont val="方正小标宋简体"/>
        <charset val="134"/>
      </rPr>
      <t>2018年一般公共预算基本支出情况表</t>
    </r>
  </si>
  <si>
    <t>经济科目编码（到款级）</t>
  </si>
  <si>
    <t>经济科目名称</t>
  </si>
  <si>
    <t>人员经费</t>
  </si>
  <si>
    <t>公用经费</t>
  </si>
  <si>
    <t>对个人和家庭的补助</t>
  </si>
  <si>
    <r>
      <t xml:space="preserve">                     </t>
    </r>
    <r>
      <rPr>
        <sz val="20"/>
        <color indexed="8"/>
        <rFont val="方正小标宋简体"/>
        <charset val="134"/>
      </rPr>
      <t>2018年一般公共预算“三公”经费支出情况表</t>
    </r>
  </si>
  <si>
    <t>项    目</t>
  </si>
  <si>
    <t>2017年预算</t>
  </si>
  <si>
    <t>2018年预算</t>
  </si>
  <si>
    <t>增减金额</t>
  </si>
  <si>
    <t>增减变化原因</t>
  </si>
  <si>
    <t>合    计</t>
  </si>
  <si>
    <t>1、因公出国(境)费用</t>
  </si>
  <si>
    <t>2、公务接待费</t>
  </si>
  <si>
    <t>3、公务用车购置及运行维护费</t>
  </si>
  <si>
    <t>其中：公务用车运行维护费</t>
  </si>
  <si>
    <t xml:space="preserve">      公务用车购置费</t>
  </si>
  <si>
    <r>
      <t xml:space="preserve">                  </t>
    </r>
    <r>
      <rPr>
        <sz val="20"/>
        <color indexed="8"/>
        <rFont val="方正小标宋简体"/>
        <charset val="134"/>
      </rPr>
      <t>2018年政府性基金预算支出情况表</t>
    </r>
  </si>
  <si>
    <t>鄂州市环境保护局本级</t>
  </si>
  <si>
    <t>鄂州市环境保护监测站</t>
  </si>
  <si>
    <t>鄂州市环境监察支队</t>
  </si>
  <si>
    <t xml:space="preserve">  鄂州市华容环境监理站</t>
  </si>
  <si>
    <t xml:space="preserve">  鄂州市梁子湖环境监理站</t>
  </si>
  <si>
    <t xml:space="preserve">  鄂州市鄂城环境监理站</t>
  </si>
  <si>
    <t>合计</t>
    <phoneticPr fontId="14" type="noConversion"/>
  </si>
  <si>
    <t>鄂州市环境保护局2018年部门收入总体情况表</t>
    <phoneticPr fontId="14" type="noConversion"/>
  </si>
  <si>
    <t>鄂州市环境保护局2018年部门支出总体情况表</t>
    <phoneticPr fontId="14" type="noConversion"/>
  </si>
  <si>
    <t xml:space="preserve">  干部教育</t>
  </si>
  <si>
    <t xml:space="preserve">  归口管理的行政单位离退休</t>
  </si>
  <si>
    <t xml:space="preserve">  机关事业单位基本养老保险缴费支出</t>
  </si>
  <si>
    <t xml:space="preserve">  行政单位医疗</t>
  </si>
  <si>
    <t xml:space="preserve">  行政运行（环境保护管理事务）</t>
  </si>
  <si>
    <t xml:space="preserve">  其他环境保护管理事务支出</t>
  </si>
  <si>
    <t xml:space="preserve">  住房公积金</t>
  </si>
  <si>
    <t>鄂州市环境保护局</t>
    <phoneticPr fontId="14" type="noConversion"/>
  </si>
  <si>
    <t>鄂州市环境保护局 2018年财政拨款收支总体情况表</t>
    <phoneticPr fontId="14" type="noConversion"/>
  </si>
  <si>
    <t>鄂州市环境保护局2018年一般公共预算支出情况表</t>
    <phoneticPr fontId="14" type="noConversion"/>
  </si>
  <si>
    <t>合计</t>
    <phoneticPr fontId="14" type="noConversion"/>
  </si>
  <si>
    <t xml:space="preserve">    【30201】办公费</t>
  </si>
  <si>
    <t xml:space="preserve">    【30202】印刷费</t>
  </si>
  <si>
    <t xml:space="preserve">    【30205】水费</t>
  </si>
  <si>
    <t xml:space="preserve">    【30206】电费</t>
  </si>
  <si>
    <t xml:space="preserve">    【30207】邮电费</t>
  </si>
  <si>
    <t xml:space="preserve">    【30211】差旅费</t>
  </si>
  <si>
    <t xml:space="preserve">    【30213】维修(护)费</t>
  </si>
  <si>
    <t xml:space="preserve">    【30215】会议费</t>
  </si>
  <si>
    <t xml:space="preserve">    【30216】培训费</t>
  </si>
  <si>
    <t xml:space="preserve">    【30217】公务接待费</t>
  </si>
  <si>
    <t xml:space="preserve">    【30228】工会经费</t>
  </si>
  <si>
    <t xml:space="preserve">    【30231】公务用车运行维护费</t>
  </si>
  <si>
    <t xml:space="preserve">    【30239】其他交通费用</t>
  </si>
  <si>
    <t xml:space="preserve">    【30229】福利费</t>
  </si>
  <si>
    <t xml:space="preserve">    【30902】办公设备购置</t>
  </si>
  <si>
    <t>【30101】基本工资</t>
  </si>
  <si>
    <t>【30102】津贴补贴</t>
  </si>
  <si>
    <t xml:space="preserve">   【30111】公务员医疗补助缴费</t>
    <phoneticPr fontId="14" type="noConversion"/>
  </si>
  <si>
    <t xml:space="preserve">   【30108】机关事业单位基本养老保险缴费</t>
    <phoneticPr fontId="14" type="noConversion"/>
  </si>
  <si>
    <t>【30113】住房公积金</t>
  </si>
  <si>
    <t>【30399】其他补助支出</t>
    <phoneticPr fontId="14" type="noConversion"/>
  </si>
  <si>
    <t>正常预算调整</t>
    <phoneticPr fontId="14" type="noConversion"/>
  </si>
  <si>
    <t>事业单位公车改革导致的公务车辆减少</t>
    <phoneticPr fontId="14" type="noConversion"/>
  </si>
  <si>
    <t>无</t>
    <phoneticPr fontId="14" type="noConversion"/>
  </si>
  <si>
    <t>十一、【211】节能环保支出</t>
    <phoneticPr fontId="14" type="noConversion"/>
  </si>
  <si>
    <t>工资福利支出</t>
    <phoneticPr fontId="14" type="noConversion"/>
  </si>
  <si>
    <t>其他项目支出</t>
    <phoneticPr fontId="14" type="noConversion"/>
  </si>
  <si>
    <t>八、【208】社会保障和就业支出</t>
    <phoneticPr fontId="14" type="noConversion"/>
  </si>
  <si>
    <t>十、【210】医疗卫生与计划生育支出</t>
    <phoneticPr fontId="14" type="noConversion"/>
  </si>
  <si>
    <t>二十、【221】住房保障支出</t>
    <phoneticPr fontId="14" type="noConversion"/>
  </si>
  <si>
    <t>五、【205】教育支出</t>
    <phoneticPr fontId="14" type="noConversion"/>
  </si>
  <si>
    <t>商品和服务支出</t>
    <phoneticPr fontId="14" type="noConversion"/>
  </si>
  <si>
    <t>对个人和家庭的补助支出</t>
    <phoneticPr fontId="14" type="noConversion"/>
  </si>
  <si>
    <t>一、基本支出</t>
    <phoneticPr fontId="14" type="noConversion"/>
  </si>
  <si>
    <t>三、事业单位经营支出</t>
    <phoneticPr fontId="14" type="noConversion"/>
  </si>
  <si>
    <t>2017-2018年按省厅文件安排出国考察经费</t>
    <phoneticPr fontId="14" type="noConversion"/>
  </si>
  <si>
    <t>表7</t>
    <phoneticPr fontId="14" type="noConversion"/>
  </si>
  <si>
    <t>表8</t>
    <phoneticPr fontId="14" type="noConversion"/>
  </si>
</sst>
</file>

<file path=xl/styles.xml><?xml version="1.0" encoding="utf-8"?>
<styleSheet xmlns="http://schemas.openxmlformats.org/spreadsheetml/2006/main">
  <numFmts count="8">
    <numFmt numFmtId="176" formatCode="_ * #,##0.00_ ;_ * \-#,##0.00_ ;_ * &quot;-&quot;??_ ;_ @_ "/>
    <numFmt numFmtId="177" formatCode="0000"/>
    <numFmt numFmtId="178" formatCode="#,##0.0_ "/>
    <numFmt numFmtId="179" formatCode="00"/>
    <numFmt numFmtId="180" formatCode="* #,##0.00;* \-#,##0.00;* &quot;&quot;??;@"/>
    <numFmt numFmtId="181" formatCode="#,##0.00_ "/>
    <numFmt numFmtId="182" formatCode="0.00_ "/>
    <numFmt numFmtId="183" formatCode=";;"/>
  </numFmts>
  <fonts count="16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20"/>
      <color indexed="8"/>
      <name val="方正小标宋简体"/>
      <charset val="134"/>
    </font>
    <font>
      <sz val="20"/>
      <color indexed="8"/>
      <name val="方正小标宋简体"/>
      <charset val="134"/>
    </font>
    <font>
      <sz val="10"/>
      <name val="宋体"/>
      <charset val="134"/>
    </font>
    <font>
      <sz val="9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name val="Times New Roman"/>
      <family val="1"/>
    </font>
    <font>
      <u/>
      <sz val="20"/>
      <name val="方正小标宋简体"/>
      <charset val="134"/>
    </font>
    <font>
      <sz val="20"/>
      <name val="宋体"/>
      <charset val="134"/>
    </font>
    <font>
      <sz val="10"/>
      <color indexed="8"/>
      <name val="宋体"/>
      <charset val="134"/>
    </font>
    <font>
      <sz val="20"/>
      <name val="方正小标宋简体"/>
      <charset val="134"/>
    </font>
    <font>
      <sz val="10"/>
      <name val="Times New Roman"/>
      <family val="1"/>
    </font>
    <font>
      <sz val="9"/>
      <name val="宋体"/>
      <charset val="134"/>
    </font>
    <font>
      <sz val="9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Continuous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justify" vertical="center" wrapText="1"/>
    </xf>
    <xf numFmtId="0" fontId="0" fillId="0" borderId="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indent="1"/>
    </xf>
    <xf numFmtId="178" fontId="4" fillId="0" borderId="0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vertical="center"/>
    </xf>
    <xf numFmtId="0" fontId="7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4" fontId="4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>
      <alignment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0" fontId="8" fillId="0" borderId="1" xfId="0" applyNumberFormat="1" applyFont="1" applyFill="1" applyBorder="1" applyAlignment="1" applyProtection="1">
      <alignment horizontal="left" vertical="center" indent="1"/>
    </xf>
    <xf numFmtId="0" fontId="4" fillId="0" borderId="1" xfId="0" applyNumberFormat="1" applyFont="1" applyFill="1" applyBorder="1" applyAlignment="1" applyProtection="1">
      <alignment horizontal="left" vertical="center" indent="2"/>
    </xf>
    <xf numFmtId="0" fontId="4" fillId="0" borderId="1" xfId="0" applyFont="1" applyFill="1" applyBorder="1" applyAlignment="1">
      <alignment horizontal="left" vertical="center" indent="3"/>
    </xf>
    <xf numFmtId="0" fontId="4" fillId="0" borderId="1" xfId="0" applyNumberFormat="1" applyFont="1" applyFill="1" applyBorder="1" applyAlignment="1" applyProtection="1">
      <alignment horizontal="left" vertical="center" indent="3"/>
    </xf>
    <xf numFmtId="0" fontId="7" fillId="0" borderId="1" xfId="0" applyFont="1" applyBorder="1" applyAlignment="1">
      <alignment horizontal="left" vertical="center" indent="1"/>
    </xf>
    <xf numFmtId="0" fontId="5" fillId="0" borderId="0" xfId="0" applyFont="1" applyFill="1" applyBorder="1" applyAlignment="1"/>
    <xf numFmtId="177" fontId="4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vertical="center" wrapText="1"/>
    </xf>
    <xf numFmtId="4" fontId="4" fillId="0" borderId="0" xfId="0" applyNumberFormat="1" applyFont="1" applyFill="1" applyBorder="1" applyAlignment="1" applyProtection="1">
      <alignment horizontal="right" vertical="center"/>
    </xf>
    <xf numFmtId="4" fontId="4" fillId="0" borderId="0" xfId="0" applyNumberFormat="1" applyFont="1" applyFill="1" applyBorder="1" applyAlignment="1" applyProtection="1">
      <alignment horizontal="right" vertical="center" wrapText="1"/>
    </xf>
    <xf numFmtId="178" fontId="4" fillId="0" borderId="0" xfId="0" applyNumberFormat="1" applyFont="1" applyFill="1" applyBorder="1" applyAlignment="1" applyProtection="1">
      <alignment horizontal="right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1" fontId="4" fillId="0" borderId="2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180" fontId="4" fillId="0" borderId="3" xfId="0" applyNumberFormat="1" applyFont="1" applyFill="1" applyBorder="1" applyAlignment="1">
      <alignment horizontal="center" vertical="center" wrapText="1"/>
    </xf>
    <xf numFmtId="180" fontId="4" fillId="0" borderId="4" xfId="0" applyNumberFormat="1" applyFont="1" applyFill="1" applyBorder="1" applyAlignment="1">
      <alignment horizontal="center" vertical="center" wrapText="1"/>
    </xf>
    <xf numFmtId="180" fontId="4" fillId="0" borderId="5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4" fontId="4" fillId="0" borderId="1" xfId="0" applyNumberFormat="1" applyFont="1" applyFill="1" applyBorder="1" applyAlignment="1" applyProtection="1">
      <alignment horizontal="center" vertical="center"/>
    </xf>
    <xf numFmtId="4" fontId="4" fillId="0" borderId="1" xfId="0" applyNumberFormat="1" applyFont="1" applyFill="1" applyBorder="1" applyAlignment="1" applyProtection="1">
      <alignment horizontal="right" vertical="center" wrapText="1"/>
    </xf>
    <xf numFmtId="0" fontId="8" fillId="0" borderId="1" xfId="0" applyNumberFormat="1" applyFont="1" applyFill="1" applyBorder="1" applyAlignment="1" applyProtection="1">
      <alignment vertical="center"/>
    </xf>
    <xf numFmtId="4" fontId="5" fillId="0" borderId="1" xfId="0" applyNumberFormat="1" applyFont="1" applyFill="1" applyBorder="1" applyAlignment="1" applyProtection="1">
      <alignment horizontal="right" vertical="center" wrapText="1"/>
    </xf>
    <xf numFmtId="0" fontId="5" fillId="0" borderId="1" xfId="0" applyFont="1" applyFill="1" applyBorder="1" applyAlignment="1"/>
    <xf numFmtId="4" fontId="4" fillId="0" borderId="1" xfId="0" applyNumberFormat="1" applyFont="1" applyFill="1" applyBorder="1" applyAlignment="1">
      <alignment horizontal="right" vertical="center" wrapText="1"/>
    </xf>
    <xf numFmtId="0" fontId="13" fillId="0" borderId="1" xfId="0" applyNumberFormat="1" applyFont="1" applyFill="1" applyBorder="1" applyAlignment="1" applyProtection="1">
      <alignment vertical="center"/>
    </xf>
    <xf numFmtId="4" fontId="13" fillId="0" borderId="1" xfId="0" applyNumberFormat="1" applyFont="1" applyFill="1" applyBorder="1" applyAlignment="1" applyProtection="1">
      <alignment horizontal="right" vertical="center" wrapText="1"/>
    </xf>
    <xf numFmtId="0" fontId="11" fillId="0" borderId="6" xfId="0" applyNumberFormat="1" applyFont="1" applyFill="1" applyBorder="1" applyAlignment="1">
      <alignment horizontal="center" vertical="center"/>
    </xf>
    <xf numFmtId="49" fontId="4" fillId="0" borderId="6" xfId="0" applyNumberFormat="1" applyFont="1" applyFill="1" applyBorder="1" applyAlignment="1" applyProtection="1">
      <alignment horizontal="center" vertical="center" wrapText="1"/>
    </xf>
    <xf numFmtId="4" fontId="15" fillId="0" borderId="1" xfId="0" applyNumberFormat="1" applyFont="1" applyBorder="1">
      <alignment vertical="center"/>
    </xf>
    <xf numFmtId="4" fontId="5" fillId="0" borderId="7" xfId="0" applyNumberFormat="1" applyFont="1" applyFill="1" applyBorder="1" applyAlignment="1" applyProtection="1">
      <alignment horizontal="right" vertical="center" wrapText="1"/>
    </xf>
    <xf numFmtId="4" fontId="5" fillId="0" borderId="6" xfId="0" applyNumberFormat="1" applyFont="1" applyFill="1" applyBorder="1" applyAlignment="1" applyProtection="1">
      <alignment horizontal="right" vertical="center" wrapText="1"/>
    </xf>
    <xf numFmtId="0" fontId="4" fillId="0" borderId="6" xfId="0" applyNumberFormat="1" applyFont="1" applyFill="1" applyBorder="1" applyAlignment="1" applyProtection="1">
      <alignment horizontal="left" vertical="center" wrapText="1"/>
    </xf>
    <xf numFmtId="0" fontId="1" fillId="0" borderId="0" xfId="0" applyFont="1" applyAlignment="1">
      <alignment horizontal="left" vertical="center"/>
    </xf>
    <xf numFmtId="0" fontId="5" fillId="0" borderId="0" xfId="0" applyFont="1" applyFill="1" applyBorder="1" applyAlignment="1">
      <alignment horizontal="left"/>
    </xf>
    <xf numFmtId="0" fontId="4" fillId="0" borderId="1" xfId="0" applyNumberFormat="1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182" fontId="0" fillId="0" borderId="1" xfId="0" applyNumberFormat="1" applyBorder="1">
      <alignment vertical="center"/>
    </xf>
    <xf numFmtId="181" fontId="7" fillId="0" borderId="1" xfId="0" applyNumberFormat="1" applyFont="1" applyBorder="1">
      <alignment vertical="center"/>
    </xf>
    <xf numFmtId="176" fontId="7" fillId="0" borderId="1" xfId="0" applyNumberFormat="1" applyFont="1" applyBorder="1">
      <alignment vertical="center"/>
    </xf>
    <xf numFmtId="176" fontId="4" fillId="0" borderId="1" xfId="0" applyNumberFormat="1" applyFont="1" applyFill="1" applyBorder="1" applyAlignment="1" applyProtection="1">
      <alignment horizontal="right" vertical="center" wrapText="1"/>
    </xf>
    <xf numFmtId="176" fontId="7" fillId="0" borderId="1" xfId="0" applyNumberFormat="1" applyFont="1" applyBorder="1" applyAlignment="1">
      <alignment horizontal="left" vertical="center" indent="2"/>
    </xf>
    <xf numFmtId="0" fontId="4" fillId="0" borderId="2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83" fontId="4" fillId="0" borderId="7" xfId="0" applyNumberFormat="1" applyFont="1" applyFill="1" applyBorder="1" applyAlignment="1" applyProtection="1">
      <alignment horizontal="left" vertical="center" wrapText="1"/>
    </xf>
    <xf numFmtId="0" fontId="1" fillId="0" borderId="6" xfId="0" applyFont="1" applyBorder="1">
      <alignment vertical="center"/>
    </xf>
    <xf numFmtId="0" fontId="1" fillId="0" borderId="6" xfId="0" applyFont="1" applyBorder="1" applyAlignment="1">
      <alignment horizontal="right" vertical="center"/>
    </xf>
    <xf numFmtId="0" fontId="1" fillId="0" borderId="6" xfId="0" applyFont="1" applyBorder="1" applyAlignment="1">
      <alignment horizontal="right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left" vertical="center" indent="1"/>
    </xf>
    <xf numFmtId="182" fontId="0" fillId="0" borderId="1" xfId="0" applyNumberFormat="1" applyFont="1" applyBorder="1" applyAlignment="1">
      <alignment horizontal="center" vertical="center"/>
    </xf>
    <xf numFmtId="182" fontId="0" fillId="0" borderId="1" xfId="0" applyNumberFormat="1" applyFont="1" applyBorder="1" applyAlignment="1">
      <alignment horizont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2" fillId="0" borderId="0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178" fontId="4" fillId="0" borderId="6" xfId="0" applyNumberFormat="1" applyFont="1" applyFill="1" applyBorder="1" applyAlignment="1" applyProtection="1">
      <alignment horizontal="center" vertical="center" wrapText="1"/>
    </xf>
    <xf numFmtId="178" fontId="4" fillId="0" borderId="2" xfId="0" applyNumberFormat="1" applyFont="1" applyFill="1" applyBorder="1" applyAlignment="1" applyProtection="1">
      <alignment horizontal="center" vertical="center" wrapText="1"/>
    </xf>
    <xf numFmtId="180" fontId="4" fillId="0" borderId="2" xfId="0" applyNumberFormat="1" applyFont="1" applyFill="1" applyBorder="1" applyAlignment="1" applyProtection="1">
      <alignment horizontal="center" vertical="center" wrapText="1"/>
    </xf>
    <xf numFmtId="179" fontId="12" fillId="0" borderId="0" xfId="0" applyNumberFormat="1" applyFont="1" applyFill="1" applyAlignment="1" applyProtection="1">
      <alignment horizontal="center" vertical="center"/>
    </xf>
    <xf numFmtId="179" fontId="10" fillId="0" borderId="0" xfId="0" applyNumberFormat="1" applyFont="1" applyFill="1" applyAlignment="1" applyProtection="1">
      <alignment horizontal="center" vertical="center"/>
    </xf>
    <xf numFmtId="178" fontId="4" fillId="0" borderId="8" xfId="0" applyNumberFormat="1" applyFont="1" applyFill="1" applyBorder="1" applyAlignment="1" applyProtection="1">
      <alignment horizontal="center" vertical="center" wrapText="1"/>
    </xf>
    <xf numFmtId="178" fontId="4" fillId="0" borderId="9" xfId="0" applyNumberFormat="1" applyFont="1" applyFill="1" applyBorder="1" applyAlignment="1" applyProtection="1">
      <alignment horizontal="center" vertical="center" wrapText="1"/>
    </xf>
    <xf numFmtId="178" fontId="4" fillId="0" borderId="10" xfId="0" applyNumberFormat="1" applyFont="1" applyFill="1" applyBorder="1" applyAlignment="1" applyProtection="1">
      <alignment horizontal="center" vertical="center" wrapText="1"/>
    </xf>
    <xf numFmtId="178" fontId="4" fillId="0" borderId="1" xfId="0" applyNumberFormat="1" applyFont="1" applyFill="1" applyBorder="1" applyAlignment="1" applyProtection="1">
      <alignment horizontal="center" vertical="center" wrapText="1"/>
    </xf>
    <xf numFmtId="178" fontId="4" fillId="0" borderId="3" xfId="0" applyNumberFormat="1" applyFont="1" applyFill="1" applyBorder="1" applyAlignment="1" applyProtection="1">
      <alignment horizontal="center" vertical="center" wrapText="1"/>
    </xf>
    <xf numFmtId="178" fontId="4" fillId="0" borderId="4" xfId="0" applyNumberFormat="1" applyFont="1" applyFill="1" applyBorder="1" applyAlignment="1" applyProtection="1">
      <alignment horizontal="center" vertical="center" wrapText="1"/>
    </xf>
    <xf numFmtId="178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4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2"/>
  <sheetViews>
    <sheetView topLeftCell="C1" workbookViewId="0">
      <selection activeCell="F10" sqref="F10:F25"/>
    </sheetView>
  </sheetViews>
  <sheetFormatPr defaultColWidth="9" defaultRowHeight="13.5"/>
  <cols>
    <col min="1" max="1" width="42.375" customWidth="1"/>
    <col min="2" max="2" width="15" customWidth="1"/>
    <col min="3" max="3" width="29.375" customWidth="1"/>
    <col min="4" max="4" width="15" customWidth="1"/>
    <col min="5" max="5" width="32.25" customWidth="1"/>
    <col min="6" max="6" width="15" customWidth="1"/>
  </cols>
  <sheetData>
    <row r="1" spans="1:6">
      <c r="A1" s="1" t="s">
        <v>0</v>
      </c>
    </row>
    <row r="2" spans="1:6" ht="25.5">
      <c r="A2" s="88" t="s">
        <v>1</v>
      </c>
      <c r="B2" s="89"/>
      <c r="C2" s="89"/>
      <c r="D2" s="89"/>
      <c r="E2" s="89"/>
      <c r="F2" s="89"/>
    </row>
    <row r="3" spans="1:6">
      <c r="A3" s="48"/>
      <c r="B3" s="49"/>
      <c r="C3" s="49"/>
      <c r="D3" s="48"/>
      <c r="E3" s="48"/>
      <c r="F3" s="50" t="s">
        <v>2</v>
      </c>
    </row>
    <row r="4" spans="1:6">
      <c r="A4" s="51" t="s">
        <v>3</v>
      </c>
      <c r="B4" s="51"/>
      <c r="C4" s="90" t="s">
        <v>4</v>
      </c>
      <c r="D4" s="90"/>
      <c r="E4" s="90"/>
      <c r="F4" s="90"/>
    </row>
    <row r="5" spans="1:6">
      <c r="A5" s="21" t="s">
        <v>5</v>
      </c>
      <c r="B5" s="21" t="s">
        <v>6</v>
      </c>
      <c r="C5" s="21" t="s">
        <v>7</v>
      </c>
      <c r="D5" s="52" t="s">
        <v>6</v>
      </c>
      <c r="E5" s="21" t="s">
        <v>8</v>
      </c>
      <c r="F5" s="21" t="s">
        <v>6</v>
      </c>
    </row>
    <row r="6" spans="1:6">
      <c r="A6" s="28" t="s">
        <v>9</v>
      </c>
      <c r="B6" s="53">
        <f>B7+B8</f>
        <v>3925.29</v>
      </c>
      <c r="C6" s="28" t="s">
        <v>10</v>
      </c>
      <c r="D6" s="53">
        <f>D7+D8+D9</f>
        <v>1376.86</v>
      </c>
      <c r="E6" s="22" t="s">
        <v>11</v>
      </c>
      <c r="F6" s="53"/>
    </row>
    <row r="7" spans="1:6">
      <c r="A7" s="29" t="s">
        <v>12</v>
      </c>
      <c r="B7" s="53">
        <v>3715.29</v>
      </c>
      <c r="C7" s="30" t="s">
        <v>13</v>
      </c>
      <c r="D7" s="53">
        <v>1129.6199999999999</v>
      </c>
      <c r="E7" s="22" t="s">
        <v>14</v>
      </c>
      <c r="F7" s="53"/>
    </row>
    <row r="8" spans="1:6">
      <c r="A8" s="29" t="s">
        <v>15</v>
      </c>
      <c r="B8" s="53">
        <v>210</v>
      </c>
      <c r="C8" s="30" t="s">
        <v>16</v>
      </c>
      <c r="D8" s="53">
        <v>240.34</v>
      </c>
      <c r="E8" s="22" t="s">
        <v>17</v>
      </c>
      <c r="F8" s="53"/>
    </row>
    <row r="9" spans="1:6">
      <c r="A9" s="54" t="s">
        <v>18</v>
      </c>
      <c r="B9" s="53"/>
      <c r="C9" s="30" t="s">
        <v>19</v>
      </c>
      <c r="D9" s="53">
        <v>6.9</v>
      </c>
      <c r="E9" s="22" t="s">
        <v>20</v>
      </c>
      <c r="F9" s="53"/>
    </row>
    <row r="10" spans="1:6">
      <c r="A10" s="28" t="s">
        <v>21</v>
      </c>
      <c r="B10" s="53"/>
      <c r="C10" s="28" t="s">
        <v>22</v>
      </c>
      <c r="D10" s="53">
        <f>D11+D15+D16</f>
        <v>2494.4299999999998</v>
      </c>
      <c r="E10" s="22" t="s">
        <v>23</v>
      </c>
      <c r="F10" s="53">
        <v>12.05</v>
      </c>
    </row>
    <row r="11" spans="1:6">
      <c r="A11" s="28" t="s">
        <v>24</v>
      </c>
      <c r="B11" s="53">
        <v>210</v>
      </c>
      <c r="C11" s="30" t="s">
        <v>25</v>
      </c>
      <c r="D11" s="53">
        <v>186</v>
      </c>
      <c r="E11" s="22" t="s">
        <v>26</v>
      </c>
      <c r="F11" s="53"/>
    </row>
    <row r="12" spans="1:6">
      <c r="A12" s="28" t="s">
        <v>27</v>
      </c>
      <c r="B12" s="53"/>
      <c r="C12" s="30" t="s">
        <v>28</v>
      </c>
      <c r="D12" s="53"/>
      <c r="E12" s="22" t="s">
        <v>29</v>
      </c>
      <c r="F12" s="53"/>
    </row>
    <row r="13" spans="1:6">
      <c r="A13" s="28" t="s">
        <v>30</v>
      </c>
      <c r="B13" s="53"/>
      <c r="C13" s="32" t="s">
        <v>31</v>
      </c>
      <c r="D13" s="53"/>
      <c r="E13" s="22" t="s">
        <v>32</v>
      </c>
      <c r="F13" s="53">
        <v>128.51</v>
      </c>
    </row>
    <row r="14" spans="1:6">
      <c r="A14" s="54" t="s">
        <v>33</v>
      </c>
      <c r="B14" s="53"/>
      <c r="C14" s="33" t="s">
        <v>34</v>
      </c>
      <c r="D14" s="53">
        <v>186</v>
      </c>
      <c r="E14" s="22" t="s">
        <v>35</v>
      </c>
      <c r="F14" s="53"/>
    </row>
    <row r="15" spans="1:6">
      <c r="A15" s="28" t="s">
        <v>36</v>
      </c>
      <c r="C15" s="30" t="s">
        <v>37</v>
      </c>
      <c r="D15" s="55"/>
      <c r="E15" s="22" t="s">
        <v>38</v>
      </c>
      <c r="F15" s="53">
        <v>108.43</v>
      </c>
    </row>
    <row r="16" spans="1:6">
      <c r="A16" s="28" t="s">
        <v>39</v>
      </c>
      <c r="B16" s="53"/>
      <c r="C16" s="30" t="s">
        <v>40</v>
      </c>
      <c r="D16" s="53">
        <v>2308.4299999999998</v>
      </c>
      <c r="E16" s="22" t="s">
        <v>41</v>
      </c>
      <c r="F16" s="53">
        <v>3579.91</v>
      </c>
    </row>
    <row r="17" spans="1:6">
      <c r="A17" s="28" t="s">
        <v>42</v>
      </c>
      <c r="B17" s="53"/>
      <c r="C17" s="28" t="s">
        <v>43</v>
      </c>
      <c r="D17" s="53">
        <v>54</v>
      </c>
      <c r="E17" s="22" t="s">
        <v>44</v>
      </c>
      <c r="F17" s="53"/>
    </row>
    <row r="18" spans="1:6">
      <c r="A18" s="28" t="s">
        <v>45</v>
      </c>
      <c r="B18" s="53"/>
      <c r="C18" s="28" t="s">
        <v>46</v>
      </c>
      <c r="D18" s="53"/>
      <c r="E18" s="22" t="s">
        <v>47</v>
      </c>
      <c r="F18" s="53"/>
    </row>
    <row r="19" spans="1:6">
      <c r="A19" s="28" t="s">
        <v>48</v>
      </c>
      <c r="B19" s="53"/>
      <c r="C19" s="28" t="s">
        <v>49</v>
      </c>
      <c r="D19" s="53"/>
      <c r="E19" s="22" t="s">
        <v>50</v>
      </c>
      <c r="F19" s="53"/>
    </row>
    <row r="20" spans="1:6">
      <c r="A20" s="56"/>
      <c r="B20" s="56"/>
      <c r="C20" s="28" t="s">
        <v>51</v>
      </c>
      <c r="D20" s="53"/>
      <c r="E20" s="22" t="s">
        <v>52</v>
      </c>
      <c r="F20" s="53"/>
    </row>
    <row r="21" spans="1:6">
      <c r="A21" s="56"/>
      <c r="B21" s="56"/>
      <c r="C21" s="28"/>
      <c r="D21" s="53"/>
      <c r="E21" s="22" t="s">
        <v>53</v>
      </c>
      <c r="F21" s="53"/>
    </row>
    <row r="22" spans="1:6">
      <c r="A22" s="56"/>
      <c r="B22" s="56"/>
      <c r="C22" s="28"/>
      <c r="D22" s="53"/>
      <c r="E22" s="22" t="s">
        <v>54</v>
      </c>
      <c r="F22" s="53"/>
    </row>
    <row r="23" spans="1:6">
      <c r="A23" s="56"/>
      <c r="B23" s="56"/>
      <c r="C23" s="28"/>
      <c r="D23" s="53"/>
      <c r="E23" s="22" t="s">
        <v>55</v>
      </c>
      <c r="F23" s="53"/>
    </row>
    <row r="24" spans="1:6">
      <c r="A24" s="56"/>
      <c r="B24" s="56"/>
      <c r="C24" s="28"/>
      <c r="D24" s="53"/>
      <c r="E24" s="22" t="s">
        <v>56</v>
      </c>
      <c r="F24" s="53"/>
    </row>
    <row r="25" spans="1:6">
      <c r="A25" s="28"/>
      <c r="B25" s="53"/>
      <c r="C25" s="28"/>
      <c r="D25" s="53"/>
      <c r="E25" s="22" t="s">
        <v>57</v>
      </c>
      <c r="F25" s="53">
        <v>96.39</v>
      </c>
    </row>
    <row r="26" spans="1:6">
      <c r="A26" s="28"/>
      <c r="B26" s="53"/>
      <c r="C26" s="28"/>
      <c r="D26" s="53"/>
      <c r="E26" s="22" t="s">
        <v>58</v>
      </c>
      <c r="F26" s="53"/>
    </row>
    <row r="27" spans="1:6">
      <c r="A27" s="28"/>
      <c r="B27" s="53"/>
      <c r="C27" s="28"/>
      <c r="D27" s="53"/>
      <c r="E27" s="22" t="s">
        <v>59</v>
      </c>
      <c r="F27" s="53"/>
    </row>
    <row r="28" spans="1:6">
      <c r="A28" s="28"/>
      <c r="B28" s="53"/>
      <c r="C28" s="28"/>
      <c r="D28" s="53"/>
      <c r="E28" s="22" t="s">
        <v>60</v>
      </c>
      <c r="F28" s="53"/>
    </row>
    <row r="29" spans="1:6">
      <c r="A29" s="28"/>
      <c r="B29" s="53"/>
      <c r="C29" s="28"/>
      <c r="D29" s="53"/>
      <c r="E29" s="22" t="s">
        <v>61</v>
      </c>
      <c r="F29" s="53"/>
    </row>
    <row r="30" spans="1:6">
      <c r="A30" s="28"/>
      <c r="B30" s="53"/>
      <c r="C30" s="28"/>
      <c r="D30" s="53"/>
      <c r="E30" s="22" t="s">
        <v>62</v>
      </c>
      <c r="F30" s="53"/>
    </row>
    <row r="31" spans="1:6">
      <c r="A31" s="28"/>
      <c r="B31" s="53"/>
      <c r="C31" s="28"/>
      <c r="D31" s="53"/>
      <c r="E31" s="22" t="s">
        <v>63</v>
      </c>
      <c r="F31" s="53"/>
    </row>
    <row r="32" spans="1:6">
      <c r="A32" s="28"/>
      <c r="B32" s="53"/>
      <c r="C32" s="28"/>
      <c r="D32" s="53"/>
      <c r="E32" s="22" t="s">
        <v>64</v>
      </c>
      <c r="F32" s="53"/>
    </row>
    <row r="33" spans="1:6">
      <c r="A33" s="28"/>
      <c r="B33" s="53"/>
      <c r="C33" s="28"/>
      <c r="D33" s="53"/>
      <c r="E33" s="22" t="s">
        <v>65</v>
      </c>
      <c r="F33" s="53"/>
    </row>
    <row r="34" spans="1:6">
      <c r="A34" s="28"/>
      <c r="B34" s="53"/>
      <c r="C34" s="28"/>
      <c r="D34" s="53"/>
      <c r="E34" s="22"/>
      <c r="F34" s="53"/>
    </row>
    <row r="35" spans="1:6">
      <c r="A35" s="21" t="s">
        <v>66</v>
      </c>
      <c r="B35" s="53">
        <f>B6+B15+B16+B17+B18+B19</f>
        <v>3925.29</v>
      </c>
      <c r="C35" s="21" t="s">
        <v>67</v>
      </c>
      <c r="D35" s="53">
        <f>D6+D10+D17+D18+D19+D20</f>
        <v>3925.29</v>
      </c>
      <c r="E35" s="21" t="s">
        <v>67</v>
      </c>
      <c r="F35" s="53">
        <f>SUM(F6:F34)</f>
        <v>3925.2899999999995</v>
      </c>
    </row>
    <row r="36" spans="1:6">
      <c r="A36" s="28" t="s">
        <v>68</v>
      </c>
      <c r="B36" s="53"/>
      <c r="C36" s="21" t="s">
        <v>69</v>
      </c>
      <c r="D36" s="53">
        <v>-3925.29</v>
      </c>
      <c r="E36" s="21" t="s">
        <v>69</v>
      </c>
      <c r="F36" s="53">
        <v>-3925.29</v>
      </c>
    </row>
    <row r="37" spans="1:6">
      <c r="A37" s="28" t="s">
        <v>70</v>
      </c>
      <c r="B37" s="53"/>
      <c r="C37" s="29"/>
      <c r="D37" s="53"/>
      <c r="E37" s="22"/>
      <c r="F37" s="57"/>
    </row>
    <row r="38" spans="1:6">
      <c r="A38" s="54" t="s">
        <v>71</v>
      </c>
      <c r="B38" s="53"/>
      <c r="C38" s="22"/>
      <c r="D38" s="53"/>
      <c r="E38" s="22"/>
      <c r="F38" s="53"/>
    </row>
    <row r="39" spans="1:6">
      <c r="A39" s="54" t="s">
        <v>72</v>
      </c>
      <c r="B39" s="53"/>
      <c r="C39" s="58"/>
      <c r="D39" s="59"/>
      <c r="E39" s="22"/>
      <c r="F39" s="57"/>
    </row>
    <row r="40" spans="1:6">
      <c r="A40" s="54" t="s">
        <v>73</v>
      </c>
      <c r="B40" s="53"/>
      <c r="C40" s="58"/>
      <c r="D40" s="59"/>
      <c r="E40" s="58"/>
      <c r="F40" s="59"/>
    </row>
    <row r="41" spans="1:6">
      <c r="A41" s="28" t="s">
        <v>74</v>
      </c>
      <c r="B41" s="53"/>
      <c r="C41" s="58"/>
      <c r="D41" s="59"/>
      <c r="E41" s="58"/>
      <c r="F41" s="59"/>
    </row>
    <row r="42" spans="1:6">
      <c r="A42" s="21" t="s">
        <v>75</v>
      </c>
      <c r="B42" s="53">
        <f>B35</f>
        <v>3925.29</v>
      </c>
      <c r="C42" s="21" t="s">
        <v>76</v>
      </c>
      <c r="D42" s="53">
        <f>D35</f>
        <v>3925.29</v>
      </c>
      <c r="E42" s="21" t="s">
        <v>76</v>
      </c>
      <c r="F42" s="53"/>
    </row>
  </sheetData>
  <mergeCells count="2">
    <mergeCell ref="A2:F2"/>
    <mergeCell ref="C4:F4"/>
  </mergeCells>
  <phoneticPr fontId="14" type="noConversion"/>
  <printOptions horizontalCentered="1"/>
  <pageMargins left="0.70069444444444495" right="0.70069444444444495" top="0.75138888888888899" bottom="0.75138888888888899" header="0.29861111111111099" footer="0.29861111111111099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V14"/>
  <sheetViews>
    <sheetView workbookViewId="0">
      <selection activeCell="G19" sqref="G19"/>
    </sheetView>
  </sheetViews>
  <sheetFormatPr defaultColWidth="9" defaultRowHeight="13.5"/>
  <cols>
    <col min="1" max="1" width="11.875" customWidth="1"/>
    <col min="2" max="2" width="11.125" customWidth="1"/>
    <col min="3" max="6" width="5.875" customWidth="1"/>
    <col min="7" max="7" width="8.875" customWidth="1"/>
    <col min="8" max="8" width="10.75" customWidth="1"/>
    <col min="9" max="9" width="8.5" customWidth="1"/>
    <col min="10" max="10" width="5.875" customWidth="1"/>
    <col min="11" max="11" width="7.375" customWidth="1"/>
    <col min="12" max="12" width="7.75" customWidth="1"/>
    <col min="13" max="13" width="9" customWidth="1"/>
    <col min="14" max="22" width="5.875" customWidth="1"/>
  </cols>
  <sheetData>
    <row r="1" spans="1:22">
      <c r="A1" s="38" t="s">
        <v>77</v>
      </c>
      <c r="B1" s="39"/>
      <c r="C1" s="39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48"/>
      <c r="U1" s="35"/>
      <c r="V1" s="20"/>
    </row>
    <row r="2" spans="1:22" ht="25.5">
      <c r="A2" s="94" t="s">
        <v>157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</row>
    <row r="3" spans="1:22">
      <c r="A3" s="38"/>
      <c r="B3" s="40"/>
      <c r="C3" s="40"/>
      <c r="D3" s="41"/>
      <c r="E3" s="41"/>
      <c r="F3" s="41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48"/>
      <c r="U3" s="35"/>
      <c r="V3" s="20" t="s">
        <v>2</v>
      </c>
    </row>
    <row r="4" spans="1:22">
      <c r="A4" s="103" t="s">
        <v>78</v>
      </c>
      <c r="B4" s="104" t="s">
        <v>79</v>
      </c>
      <c r="C4" s="96" t="s">
        <v>80</v>
      </c>
      <c r="D4" s="97"/>
      <c r="E4" s="97"/>
      <c r="F4" s="98"/>
      <c r="G4" s="97" t="s">
        <v>81</v>
      </c>
      <c r="H4" s="97"/>
      <c r="I4" s="99"/>
      <c r="J4" s="99"/>
      <c r="K4" s="99"/>
      <c r="L4" s="99"/>
      <c r="M4" s="99"/>
      <c r="N4" s="99"/>
      <c r="O4" s="98"/>
      <c r="P4" s="91" t="s">
        <v>82</v>
      </c>
      <c r="Q4" s="91" t="s">
        <v>83</v>
      </c>
      <c r="R4" s="91" t="s">
        <v>84</v>
      </c>
      <c r="S4" s="91" t="s">
        <v>85</v>
      </c>
      <c r="T4" s="91" t="s">
        <v>86</v>
      </c>
      <c r="U4" s="91" t="s">
        <v>87</v>
      </c>
      <c r="V4" s="103" t="s">
        <v>88</v>
      </c>
    </row>
    <row r="5" spans="1:22" ht="23.1" customHeight="1">
      <c r="A5" s="103"/>
      <c r="B5" s="104"/>
      <c r="C5" s="104" t="s">
        <v>89</v>
      </c>
      <c r="D5" s="92" t="s">
        <v>90</v>
      </c>
      <c r="E5" s="92" t="s">
        <v>91</v>
      </c>
      <c r="F5" s="93" t="s">
        <v>92</v>
      </c>
      <c r="G5" s="92" t="s">
        <v>93</v>
      </c>
      <c r="H5" s="92" t="s">
        <v>94</v>
      </c>
      <c r="I5" s="100" t="s">
        <v>95</v>
      </c>
      <c r="J5" s="101"/>
      <c r="K5" s="101"/>
      <c r="L5" s="101"/>
      <c r="M5" s="101"/>
      <c r="N5" s="102"/>
      <c r="O5" s="91" t="s">
        <v>96</v>
      </c>
      <c r="P5" s="91"/>
      <c r="Q5" s="91"/>
      <c r="R5" s="91"/>
      <c r="S5" s="91"/>
      <c r="T5" s="91"/>
      <c r="U5" s="91"/>
      <c r="V5" s="103"/>
    </row>
    <row r="6" spans="1:22" ht="36">
      <c r="A6" s="103"/>
      <c r="B6" s="104"/>
      <c r="C6" s="104"/>
      <c r="D6" s="92"/>
      <c r="E6" s="92"/>
      <c r="F6" s="93"/>
      <c r="G6" s="92"/>
      <c r="H6" s="92"/>
      <c r="I6" s="45" t="s">
        <v>93</v>
      </c>
      <c r="J6" s="46" t="s">
        <v>97</v>
      </c>
      <c r="K6" s="46" t="s">
        <v>98</v>
      </c>
      <c r="L6" s="46" t="s">
        <v>99</v>
      </c>
      <c r="M6" s="46" t="s">
        <v>100</v>
      </c>
      <c r="N6" s="47" t="s">
        <v>101</v>
      </c>
      <c r="O6" s="91"/>
      <c r="P6" s="91"/>
      <c r="Q6" s="91"/>
      <c r="R6" s="91"/>
      <c r="S6" s="91"/>
      <c r="T6" s="91"/>
      <c r="U6" s="91"/>
      <c r="V6" s="103"/>
    </row>
    <row r="7" spans="1:22">
      <c r="A7" s="42" t="s">
        <v>102</v>
      </c>
      <c r="B7" s="43">
        <v>1</v>
      </c>
      <c r="C7" s="44">
        <v>2</v>
      </c>
      <c r="D7" s="3">
        <v>3</v>
      </c>
      <c r="E7" s="3">
        <v>4</v>
      </c>
      <c r="F7" s="3">
        <v>5</v>
      </c>
      <c r="G7" s="3">
        <v>6</v>
      </c>
      <c r="H7" s="3">
        <v>7</v>
      </c>
      <c r="I7" s="3">
        <v>8</v>
      </c>
      <c r="J7" s="3">
        <v>9</v>
      </c>
      <c r="K7" s="3">
        <v>10</v>
      </c>
      <c r="L7" s="3">
        <v>11</v>
      </c>
      <c r="M7" s="3">
        <v>12</v>
      </c>
      <c r="N7" s="3">
        <v>13</v>
      </c>
      <c r="O7" s="3">
        <v>14</v>
      </c>
      <c r="P7" s="3">
        <v>15</v>
      </c>
      <c r="Q7" s="3">
        <v>16</v>
      </c>
      <c r="R7" s="3">
        <v>17</v>
      </c>
      <c r="S7" s="3">
        <v>18</v>
      </c>
      <c r="T7" s="3">
        <v>19</v>
      </c>
      <c r="U7" s="3">
        <v>20</v>
      </c>
      <c r="V7" s="3">
        <v>21</v>
      </c>
    </row>
    <row r="8" spans="1:22">
      <c r="A8" s="60" t="s">
        <v>156</v>
      </c>
      <c r="B8" s="62">
        <f>SUM(B9:B14)</f>
        <v>3925.2899999999995</v>
      </c>
      <c r="C8" s="62"/>
      <c r="D8" s="62"/>
      <c r="E8" s="62"/>
      <c r="F8" s="62"/>
      <c r="G8" s="62">
        <f>SUM(G9:G14)</f>
        <v>3925.2899999999995</v>
      </c>
      <c r="H8" s="62">
        <f>SUM(H9:H14)</f>
        <v>3715.2899999999995</v>
      </c>
      <c r="I8" s="62">
        <f>SUM(I9:I14)</f>
        <v>210</v>
      </c>
      <c r="J8" s="62"/>
      <c r="K8" s="62"/>
      <c r="L8" s="62">
        <f>SUM(L9:L14)</f>
        <v>210</v>
      </c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24">
      <c r="A9" s="61" t="s">
        <v>150</v>
      </c>
      <c r="B9" s="55">
        <v>2596.8000000000002</v>
      </c>
      <c r="C9" s="63"/>
      <c r="D9" s="64"/>
      <c r="E9" s="64"/>
      <c r="F9" s="55"/>
      <c r="G9" s="63">
        <f t="shared" ref="G9:G14" si="0">H9+I9+O9</f>
        <v>2596.8000000000002</v>
      </c>
      <c r="H9" s="55">
        <v>2566.8000000000002</v>
      </c>
      <c r="I9" s="63">
        <f t="shared" ref="I9:I14" si="1">J9+K9+L9+M9+N9</f>
        <v>30</v>
      </c>
      <c r="J9" s="64"/>
      <c r="K9" s="64"/>
      <c r="L9" s="64">
        <v>30</v>
      </c>
      <c r="M9" s="6"/>
      <c r="N9" s="6"/>
      <c r="O9" s="6"/>
      <c r="P9" s="6"/>
      <c r="Q9" s="6"/>
      <c r="R9" s="6"/>
      <c r="S9" s="6"/>
      <c r="T9" s="6"/>
      <c r="U9" s="6"/>
      <c r="V9" s="6"/>
    </row>
    <row r="10" spans="1:22" ht="24">
      <c r="A10" s="61" t="s">
        <v>151</v>
      </c>
      <c r="B10" s="55">
        <v>549.49</v>
      </c>
      <c r="C10" s="63"/>
      <c r="D10" s="64"/>
      <c r="E10" s="64"/>
      <c r="F10" s="55"/>
      <c r="G10" s="63">
        <f t="shared" si="0"/>
        <v>549.49</v>
      </c>
      <c r="H10" s="55">
        <v>549.49</v>
      </c>
      <c r="I10" s="63">
        <f t="shared" si="1"/>
        <v>0</v>
      </c>
      <c r="J10" s="64"/>
      <c r="K10" s="64"/>
      <c r="L10" s="64">
        <v>0</v>
      </c>
      <c r="M10" s="6"/>
      <c r="N10" s="6"/>
      <c r="O10" s="6"/>
      <c r="P10" s="6"/>
      <c r="Q10" s="6"/>
      <c r="R10" s="6"/>
      <c r="S10" s="6"/>
      <c r="T10" s="6"/>
      <c r="U10" s="6"/>
      <c r="V10" s="6"/>
    </row>
    <row r="11" spans="1:22" ht="24">
      <c r="A11" s="61" t="s">
        <v>152</v>
      </c>
      <c r="B11" s="55">
        <v>457.28</v>
      </c>
      <c r="C11" s="63"/>
      <c r="D11" s="64"/>
      <c r="E11" s="64"/>
      <c r="F11" s="55"/>
      <c r="G11" s="63">
        <f t="shared" si="0"/>
        <v>457.28</v>
      </c>
      <c r="H11" s="55">
        <v>337.28</v>
      </c>
      <c r="I11" s="63">
        <f t="shared" si="1"/>
        <v>120</v>
      </c>
      <c r="J11" s="64"/>
      <c r="K11" s="64"/>
      <c r="L11" s="64">
        <v>120</v>
      </c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ht="24">
      <c r="A12" s="61" t="s">
        <v>153</v>
      </c>
      <c r="B12" s="55">
        <v>111.69</v>
      </c>
      <c r="C12" s="63"/>
      <c r="D12" s="64"/>
      <c r="E12" s="64"/>
      <c r="F12" s="55"/>
      <c r="G12" s="63">
        <f t="shared" si="0"/>
        <v>111.69</v>
      </c>
      <c r="H12" s="55">
        <v>81.69</v>
      </c>
      <c r="I12" s="63">
        <f t="shared" si="1"/>
        <v>30</v>
      </c>
      <c r="J12" s="64"/>
      <c r="K12" s="64"/>
      <c r="L12" s="64">
        <v>30</v>
      </c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2" ht="24">
      <c r="A13" s="61" t="s">
        <v>154</v>
      </c>
      <c r="B13" s="55">
        <v>50.41</v>
      </c>
      <c r="C13" s="63"/>
      <c r="D13" s="64"/>
      <c r="E13" s="64"/>
      <c r="F13" s="55"/>
      <c r="G13" s="63">
        <f t="shared" si="0"/>
        <v>50.41</v>
      </c>
      <c r="H13" s="55">
        <v>44.41</v>
      </c>
      <c r="I13" s="63">
        <f t="shared" si="1"/>
        <v>6</v>
      </c>
      <c r="J13" s="64"/>
      <c r="K13" s="64"/>
      <c r="L13" s="64">
        <v>6</v>
      </c>
      <c r="M13" s="6"/>
      <c r="N13" s="6"/>
      <c r="O13" s="6"/>
      <c r="P13" s="6"/>
      <c r="Q13" s="6"/>
      <c r="R13" s="6"/>
      <c r="S13" s="6"/>
      <c r="T13" s="6"/>
      <c r="U13" s="6"/>
      <c r="V13" s="6"/>
    </row>
    <row r="14" spans="1:22" ht="24">
      <c r="A14" s="61" t="s">
        <v>155</v>
      </c>
      <c r="B14" s="55">
        <v>159.62</v>
      </c>
      <c r="C14" s="63"/>
      <c r="D14" s="64"/>
      <c r="E14" s="64"/>
      <c r="F14" s="55"/>
      <c r="G14" s="63">
        <f t="shared" si="0"/>
        <v>159.62</v>
      </c>
      <c r="H14" s="55">
        <v>135.62</v>
      </c>
      <c r="I14" s="63">
        <f t="shared" si="1"/>
        <v>24</v>
      </c>
      <c r="J14" s="64"/>
      <c r="K14" s="64"/>
      <c r="L14" s="64">
        <v>24</v>
      </c>
      <c r="M14" s="6"/>
      <c r="N14" s="6"/>
      <c r="O14" s="6"/>
      <c r="P14" s="6"/>
      <c r="Q14" s="6"/>
      <c r="R14" s="6"/>
      <c r="S14" s="6"/>
      <c r="T14" s="6"/>
      <c r="U14" s="6"/>
      <c r="V14" s="6"/>
    </row>
  </sheetData>
  <mergeCells count="20">
    <mergeCell ref="A2:V2"/>
    <mergeCell ref="C4:F4"/>
    <mergeCell ref="G4:O4"/>
    <mergeCell ref="I5:N5"/>
    <mergeCell ref="A4:A6"/>
    <mergeCell ref="B4:B6"/>
    <mergeCell ref="C5:C6"/>
    <mergeCell ref="D5:D6"/>
    <mergeCell ref="V4:V6"/>
    <mergeCell ref="G5:G6"/>
    <mergeCell ref="T4:T6"/>
    <mergeCell ref="U4:U6"/>
    <mergeCell ref="R4:R6"/>
    <mergeCell ref="E5:E6"/>
    <mergeCell ref="F5:F6"/>
    <mergeCell ref="S4:S6"/>
    <mergeCell ref="H5:H6"/>
    <mergeCell ref="O5:O6"/>
    <mergeCell ref="P4:P6"/>
    <mergeCell ref="Q4:Q6"/>
  </mergeCells>
  <phoneticPr fontId="14" type="noConversion"/>
  <printOptions horizontalCentered="1"/>
  <pageMargins left="0.70069444444444495" right="0.70069444444444495" top="0.75138888888888899" bottom="0.75138888888888899" header="0.29861111111111099" footer="0.29861111111111099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S23"/>
  <sheetViews>
    <sheetView workbookViewId="0">
      <selection activeCell="H10" sqref="C10:H10"/>
    </sheetView>
  </sheetViews>
  <sheetFormatPr defaultColWidth="9" defaultRowHeight="13.5"/>
  <cols>
    <col min="1" max="1" width="14.5" style="70" customWidth="1"/>
    <col min="2" max="2" width="5.875" customWidth="1"/>
    <col min="3" max="3" width="28.75" customWidth="1"/>
    <col min="4" max="4" width="8.875" customWidth="1"/>
    <col min="5" max="5" width="8" customWidth="1"/>
    <col min="6" max="6" width="8.125" customWidth="1"/>
    <col min="7" max="7" width="8.375" customWidth="1"/>
    <col min="9" max="9" width="8.125" customWidth="1"/>
    <col min="10" max="10" width="5.625" customWidth="1"/>
    <col min="11" max="11" width="7.875" customWidth="1"/>
    <col min="12" max="13" width="7.625" customWidth="1"/>
    <col min="14" max="14" width="7.25" customWidth="1"/>
    <col min="15" max="15" width="8.5" customWidth="1"/>
    <col min="16" max="19" width="7.25" customWidth="1"/>
  </cols>
  <sheetData>
    <row r="1" spans="1:19">
      <c r="A1" s="66" t="s">
        <v>103</v>
      </c>
    </row>
    <row r="2" spans="1:19" ht="36.950000000000003" customHeight="1">
      <c r="A2" s="107" t="s">
        <v>158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</row>
    <row r="3" spans="1:19">
      <c r="A3" s="67"/>
      <c r="B3" s="36"/>
      <c r="C3" s="20"/>
      <c r="D3" s="20"/>
      <c r="E3" s="20"/>
      <c r="F3" s="20"/>
      <c r="G3" s="20"/>
      <c r="H3" s="20"/>
      <c r="I3" s="37"/>
      <c r="J3" s="35"/>
      <c r="K3" s="37"/>
      <c r="L3" s="37"/>
      <c r="M3" s="20"/>
      <c r="S3" s="8" t="s">
        <v>2</v>
      </c>
    </row>
    <row r="4" spans="1:19">
      <c r="A4" s="109" t="s">
        <v>78</v>
      </c>
      <c r="B4" s="112" t="s">
        <v>104</v>
      </c>
      <c r="C4" s="105" t="s">
        <v>105</v>
      </c>
      <c r="D4" s="105" t="s">
        <v>89</v>
      </c>
      <c r="E4" s="4" t="s">
        <v>106</v>
      </c>
      <c r="F4" s="4"/>
      <c r="G4" s="4"/>
      <c r="H4" s="4"/>
      <c r="I4" s="103" t="s">
        <v>107</v>
      </c>
      <c r="J4" s="103"/>
      <c r="K4" s="103"/>
      <c r="L4" s="103"/>
      <c r="M4" s="103"/>
      <c r="N4" s="103"/>
      <c r="O4" s="103"/>
      <c r="P4" s="105" t="s">
        <v>108</v>
      </c>
      <c r="Q4" s="105" t="s">
        <v>109</v>
      </c>
      <c r="R4" s="105" t="s">
        <v>110</v>
      </c>
      <c r="S4" s="105" t="s">
        <v>111</v>
      </c>
    </row>
    <row r="5" spans="1:19">
      <c r="A5" s="110"/>
      <c r="B5" s="112"/>
      <c r="C5" s="105"/>
      <c r="D5" s="105"/>
      <c r="E5" s="105" t="s">
        <v>93</v>
      </c>
      <c r="F5" s="105" t="s">
        <v>13</v>
      </c>
      <c r="G5" s="106" t="s">
        <v>16</v>
      </c>
      <c r="H5" s="105" t="s">
        <v>19</v>
      </c>
      <c r="I5" s="105" t="s">
        <v>93</v>
      </c>
      <c r="J5" s="103" t="s">
        <v>25</v>
      </c>
      <c r="K5" s="103"/>
      <c r="L5" s="103"/>
      <c r="M5" s="103"/>
      <c r="N5" s="105" t="s">
        <v>37</v>
      </c>
      <c r="O5" s="105" t="s">
        <v>40</v>
      </c>
      <c r="P5" s="105"/>
      <c r="Q5" s="105"/>
      <c r="R5" s="105"/>
      <c r="S5" s="105"/>
    </row>
    <row r="6" spans="1:19" ht="36">
      <c r="A6" s="111"/>
      <c r="B6" s="112"/>
      <c r="C6" s="105"/>
      <c r="D6" s="105"/>
      <c r="E6" s="105"/>
      <c r="F6" s="105"/>
      <c r="G6" s="106"/>
      <c r="H6" s="105"/>
      <c r="I6" s="105"/>
      <c r="J6" s="7" t="s">
        <v>89</v>
      </c>
      <c r="K6" s="7" t="s">
        <v>112</v>
      </c>
      <c r="L6" s="7" t="s">
        <v>31</v>
      </c>
      <c r="M6" s="7" t="s">
        <v>34</v>
      </c>
      <c r="N6" s="105"/>
      <c r="O6" s="105"/>
      <c r="P6" s="105"/>
      <c r="Q6" s="105"/>
      <c r="R6" s="105"/>
      <c r="S6" s="105"/>
    </row>
    <row r="7" spans="1:19">
      <c r="A7" s="68" t="s">
        <v>102</v>
      </c>
      <c r="B7" s="5" t="s">
        <v>102</v>
      </c>
      <c r="C7" s="5" t="s">
        <v>102</v>
      </c>
      <c r="D7" s="5">
        <v>1</v>
      </c>
      <c r="E7" s="5">
        <v>2</v>
      </c>
      <c r="F7" s="5">
        <v>3</v>
      </c>
      <c r="G7" s="5">
        <v>4</v>
      </c>
      <c r="H7" s="5">
        <v>5</v>
      </c>
      <c r="I7" s="5">
        <v>6</v>
      </c>
      <c r="J7" s="5">
        <v>7</v>
      </c>
      <c r="K7" s="5">
        <v>8</v>
      </c>
      <c r="L7" s="5">
        <v>9</v>
      </c>
      <c r="M7" s="5">
        <v>10</v>
      </c>
      <c r="N7" s="5">
        <v>11</v>
      </c>
      <c r="O7" s="5">
        <v>12</v>
      </c>
      <c r="P7" s="5">
        <v>13</v>
      </c>
      <c r="Q7" s="5">
        <v>14</v>
      </c>
      <c r="R7" s="5">
        <v>15</v>
      </c>
      <c r="S7" s="5">
        <v>16</v>
      </c>
    </row>
    <row r="8" spans="1:19">
      <c r="A8" s="65" t="s">
        <v>166</v>
      </c>
      <c r="B8" s="65"/>
      <c r="C8" s="78" t="s">
        <v>169</v>
      </c>
      <c r="D8" s="6">
        <f t="shared" ref="D8:O8" si="0">SUM(D9:D22)</f>
        <v>3925.29</v>
      </c>
      <c r="E8" s="6">
        <f t="shared" si="0"/>
        <v>1376.8600000000001</v>
      </c>
      <c r="F8" s="6">
        <f t="shared" si="0"/>
        <v>1129.6200000000001</v>
      </c>
      <c r="G8" s="6">
        <f t="shared" si="0"/>
        <v>240.34</v>
      </c>
      <c r="H8" s="6">
        <f t="shared" si="0"/>
        <v>6.9</v>
      </c>
      <c r="I8" s="6">
        <f t="shared" si="0"/>
        <v>2494.4299999999998</v>
      </c>
      <c r="J8" s="6">
        <f t="shared" si="0"/>
        <v>186</v>
      </c>
      <c r="K8" s="6">
        <f t="shared" si="0"/>
        <v>0</v>
      </c>
      <c r="L8" s="6">
        <f t="shared" si="0"/>
        <v>0</v>
      </c>
      <c r="M8" s="6">
        <f t="shared" si="0"/>
        <v>186</v>
      </c>
      <c r="N8" s="6">
        <f t="shared" si="0"/>
        <v>0</v>
      </c>
      <c r="O8" s="6">
        <f t="shared" si="0"/>
        <v>2308.4299999999998</v>
      </c>
      <c r="P8" s="6"/>
      <c r="Q8" s="6"/>
      <c r="R8" s="6"/>
      <c r="S8" s="6"/>
    </row>
    <row r="9" spans="1:19">
      <c r="A9" s="65"/>
      <c r="B9" s="65">
        <v>20508</v>
      </c>
      <c r="C9" s="65" t="s">
        <v>159</v>
      </c>
      <c r="D9" s="71">
        <f>E9+I9</f>
        <v>12.05</v>
      </c>
      <c r="E9" s="6">
        <f t="shared" ref="E9:E15" si="1">SUM(F9:H9)</f>
        <v>12.05</v>
      </c>
      <c r="F9" s="6"/>
      <c r="G9" s="6">
        <v>12.05</v>
      </c>
      <c r="H9" s="6"/>
      <c r="I9" s="6">
        <f t="shared" ref="I9:I15" si="2">J9+N9+O9</f>
        <v>0</v>
      </c>
      <c r="J9" s="6">
        <f>K9+L9+M9</f>
        <v>0</v>
      </c>
      <c r="K9" s="6"/>
      <c r="L9" s="6"/>
      <c r="M9" s="6"/>
      <c r="N9" s="6"/>
      <c r="O9" s="6"/>
      <c r="P9" s="6"/>
      <c r="Q9" s="6"/>
      <c r="R9" s="6"/>
      <c r="S9" s="6"/>
    </row>
    <row r="10" spans="1:19">
      <c r="A10" s="65"/>
      <c r="B10" s="65">
        <v>20805</v>
      </c>
      <c r="C10" s="65" t="s">
        <v>160</v>
      </c>
      <c r="D10" s="71">
        <f>E10+I10</f>
        <v>6.9</v>
      </c>
      <c r="E10" s="6">
        <f t="shared" si="1"/>
        <v>6.9</v>
      </c>
      <c r="F10" s="6"/>
      <c r="G10" s="6"/>
      <c r="H10" s="6">
        <v>6.9</v>
      </c>
      <c r="I10" s="6">
        <f t="shared" si="2"/>
        <v>0</v>
      </c>
      <c r="J10" s="6">
        <f t="shared" ref="J10:J15" si="3">K10+L10+M10</f>
        <v>0</v>
      </c>
      <c r="K10" s="6"/>
      <c r="L10" s="6"/>
      <c r="M10" s="6"/>
      <c r="N10" s="6"/>
      <c r="O10" s="6"/>
      <c r="P10" s="6"/>
      <c r="Q10" s="6"/>
      <c r="R10" s="6"/>
      <c r="S10" s="6"/>
    </row>
    <row r="11" spans="1:19">
      <c r="A11" s="65"/>
      <c r="B11" s="65">
        <v>20805</v>
      </c>
      <c r="C11" s="65" t="s">
        <v>161</v>
      </c>
      <c r="D11" s="71">
        <f>E11+I11</f>
        <v>121.61</v>
      </c>
      <c r="E11" s="6">
        <f t="shared" si="1"/>
        <v>121.61</v>
      </c>
      <c r="F11" s="6">
        <v>121.61</v>
      </c>
      <c r="G11" s="6"/>
      <c r="H11" s="6"/>
      <c r="I11" s="6">
        <f t="shared" si="2"/>
        <v>0</v>
      </c>
      <c r="J11" s="6">
        <f t="shared" si="3"/>
        <v>0</v>
      </c>
      <c r="K11" s="6"/>
      <c r="L11" s="6"/>
      <c r="M11" s="6"/>
      <c r="N11" s="6"/>
      <c r="O11" s="6"/>
      <c r="P11" s="6"/>
      <c r="Q11" s="6"/>
      <c r="R11" s="6"/>
      <c r="S11" s="6"/>
    </row>
    <row r="12" spans="1:19">
      <c r="A12" s="65"/>
      <c r="B12" s="65">
        <v>21011</v>
      </c>
      <c r="C12" s="65" t="s">
        <v>162</v>
      </c>
      <c r="D12" s="71">
        <f>E12+I12</f>
        <v>108.43</v>
      </c>
      <c r="E12" s="6">
        <f t="shared" si="1"/>
        <v>108.43</v>
      </c>
      <c r="F12" s="6">
        <v>108.43</v>
      </c>
      <c r="G12" s="6"/>
      <c r="H12" s="6"/>
      <c r="I12" s="6">
        <f t="shared" si="2"/>
        <v>0</v>
      </c>
      <c r="J12" s="6">
        <f t="shared" si="3"/>
        <v>0</v>
      </c>
      <c r="K12" s="6"/>
      <c r="L12" s="6"/>
      <c r="M12" s="6"/>
      <c r="N12" s="6"/>
      <c r="O12" s="6"/>
      <c r="P12" s="6"/>
      <c r="Q12" s="6"/>
      <c r="R12" s="6"/>
      <c r="S12" s="6"/>
    </row>
    <row r="13" spans="1:19">
      <c r="A13" s="65"/>
      <c r="B13" s="65">
        <v>21101</v>
      </c>
      <c r="C13" s="65" t="s">
        <v>163</v>
      </c>
      <c r="D13" s="71">
        <f>E13+I13+P13+Q13+R13+S13</f>
        <v>1069.9100000000001</v>
      </c>
      <c r="E13" s="6">
        <f t="shared" si="1"/>
        <v>1031.48</v>
      </c>
      <c r="F13" s="6">
        <v>803.19</v>
      </c>
      <c r="G13" s="6">
        <v>228.29</v>
      </c>
      <c r="I13" s="6">
        <f t="shared" si="2"/>
        <v>38.43</v>
      </c>
      <c r="J13" s="6">
        <f t="shared" si="3"/>
        <v>0</v>
      </c>
      <c r="K13" s="6"/>
      <c r="L13" s="6"/>
      <c r="M13" s="6"/>
      <c r="O13" s="6">
        <v>38.43</v>
      </c>
      <c r="P13" s="6"/>
      <c r="Q13" s="6"/>
      <c r="R13" s="6"/>
      <c r="S13" s="6"/>
    </row>
    <row r="14" spans="1:19">
      <c r="A14" s="65"/>
      <c r="B14" s="65">
        <v>21101</v>
      </c>
      <c r="C14" s="65" t="s">
        <v>164</v>
      </c>
      <c r="D14" s="71">
        <f>E14+I14+P14+Q14+R14+S14</f>
        <v>2510</v>
      </c>
      <c r="E14" s="6">
        <f t="shared" si="1"/>
        <v>0</v>
      </c>
      <c r="F14" s="6"/>
      <c r="G14" s="6"/>
      <c r="H14" s="6"/>
      <c r="I14" s="6">
        <f t="shared" si="2"/>
        <v>2456</v>
      </c>
      <c r="J14" s="6">
        <f t="shared" si="3"/>
        <v>186</v>
      </c>
      <c r="K14" s="6"/>
      <c r="L14" s="6"/>
      <c r="M14" s="6">
        <v>186</v>
      </c>
      <c r="N14" s="6"/>
      <c r="O14" s="6">
        <v>2270</v>
      </c>
      <c r="P14" s="6">
        <v>54</v>
      </c>
      <c r="Q14" s="6"/>
      <c r="R14" s="6"/>
      <c r="S14" s="6"/>
    </row>
    <row r="15" spans="1:19">
      <c r="A15" s="65"/>
      <c r="B15" s="65">
        <v>22102</v>
      </c>
      <c r="C15" s="65" t="s">
        <v>165</v>
      </c>
      <c r="D15" s="71">
        <f>E15+I15+P15+Q15+R15+S15</f>
        <v>96.39</v>
      </c>
      <c r="E15" s="6">
        <f t="shared" si="1"/>
        <v>96.39</v>
      </c>
      <c r="F15" s="6">
        <v>96.39</v>
      </c>
      <c r="G15" s="6"/>
      <c r="H15" s="6"/>
      <c r="I15" s="6">
        <f t="shared" si="2"/>
        <v>0</v>
      </c>
      <c r="J15" s="6">
        <f t="shared" si="3"/>
        <v>0</v>
      </c>
      <c r="K15" s="6"/>
      <c r="L15" s="6"/>
      <c r="M15" s="6"/>
      <c r="N15" s="6"/>
      <c r="O15" s="6"/>
      <c r="P15" s="6"/>
      <c r="Q15" s="6"/>
      <c r="R15" s="6"/>
      <c r="S15" s="6"/>
    </row>
    <row r="16" spans="1:19">
      <c r="A16" s="69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</row>
    <row r="17" spans="1:19">
      <c r="A17" s="69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</row>
    <row r="18" spans="1:19">
      <c r="A18" s="69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</row>
    <row r="19" spans="1:19">
      <c r="A19" s="69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</row>
    <row r="20" spans="1:19">
      <c r="A20" s="69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</row>
    <row r="21" spans="1:19">
      <c r="A21" s="69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</row>
    <row r="22" spans="1:19">
      <c r="A22" s="69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</row>
    <row r="23" spans="1:19">
      <c r="A23" s="69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</row>
  </sheetData>
  <mergeCells count="18">
    <mergeCell ref="A2:S2"/>
    <mergeCell ref="I4:O4"/>
    <mergeCell ref="J5:M5"/>
    <mergeCell ref="A4:A6"/>
    <mergeCell ref="B4:B6"/>
    <mergeCell ref="C4:C6"/>
    <mergeCell ref="D4:D6"/>
    <mergeCell ref="E5:E6"/>
    <mergeCell ref="S4:S6"/>
    <mergeCell ref="P4:P6"/>
    <mergeCell ref="R4:R6"/>
    <mergeCell ref="Q4:Q6"/>
    <mergeCell ref="F5:F6"/>
    <mergeCell ref="G5:G6"/>
    <mergeCell ref="N5:N6"/>
    <mergeCell ref="O5:O6"/>
    <mergeCell ref="H5:H6"/>
    <mergeCell ref="I5:I6"/>
  </mergeCells>
  <phoneticPr fontId="14" type="noConversion"/>
  <printOptions horizontalCentered="1"/>
  <pageMargins left="0.70069444444444495" right="0.70069444444444495" top="0.75138888888888899" bottom="0.75138888888888899" header="0.29861111111111099" footer="0.29861111111111099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6"/>
  <sheetViews>
    <sheetView topLeftCell="C1" workbookViewId="0">
      <selection activeCell="C17" sqref="C17"/>
    </sheetView>
  </sheetViews>
  <sheetFormatPr defaultRowHeight="12"/>
  <cols>
    <col min="1" max="1" width="16.625" style="23" customWidth="1"/>
    <col min="2" max="2" width="9" style="23"/>
    <col min="3" max="3" width="27.125" style="23" customWidth="1"/>
    <col min="4" max="5" width="9.375" style="23" customWidth="1"/>
    <col min="6" max="6" width="8.375" style="23" customWidth="1"/>
    <col min="7" max="7" width="32.25" style="23" customWidth="1"/>
    <col min="8" max="8" width="9.375" style="23" customWidth="1"/>
    <col min="9" max="9" width="9.625" style="23" customWidth="1"/>
    <col min="10" max="10" width="7.75" style="23" customWidth="1"/>
    <col min="11" max="11" width="9.125" style="23" customWidth="1"/>
    <col min="12" max="16384" width="9" style="23"/>
  </cols>
  <sheetData>
    <row r="1" spans="1:10">
      <c r="A1" s="23" t="s">
        <v>113</v>
      </c>
    </row>
    <row r="2" spans="1:10" ht="30" customHeight="1">
      <c r="A2" s="107" t="s">
        <v>167</v>
      </c>
      <c r="B2" s="107"/>
      <c r="C2" s="107"/>
      <c r="D2" s="107"/>
      <c r="E2" s="107"/>
      <c r="F2" s="107"/>
      <c r="G2" s="107"/>
      <c r="H2" s="107"/>
      <c r="I2" s="107"/>
      <c r="J2" s="107"/>
    </row>
    <row r="3" spans="1:10">
      <c r="J3" s="20" t="s">
        <v>2</v>
      </c>
    </row>
    <row r="4" spans="1:10" ht="21.95" customHeight="1">
      <c r="A4" s="113" t="s">
        <v>114</v>
      </c>
      <c r="B4" s="113"/>
      <c r="C4" s="114" t="s">
        <v>115</v>
      </c>
      <c r="D4" s="115"/>
      <c r="E4" s="115"/>
      <c r="F4" s="115"/>
      <c r="G4" s="115"/>
      <c r="H4" s="115"/>
      <c r="I4" s="115"/>
      <c r="J4" s="116"/>
    </row>
    <row r="5" spans="1:10" ht="24">
      <c r="A5" s="24" t="s">
        <v>116</v>
      </c>
      <c r="B5" s="24" t="s">
        <v>6</v>
      </c>
      <c r="C5" s="7" t="s">
        <v>7</v>
      </c>
      <c r="D5" s="25" t="s">
        <v>89</v>
      </c>
      <c r="E5" s="26" t="s">
        <v>117</v>
      </c>
      <c r="F5" s="26" t="s">
        <v>118</v>
      </c>
      <c r="G5" s="7" t="s">
        <v>8</v>
      </c>
      <c r="H5" s="25" t="s">
        <v>89</v>
      </c>
      <c r="I5" s="26" t="s">
        <v>117</v>
      </c>
      <c r="J5" s="26" t="s">
        <v>118</v>
      </c>
    </row>
    <row r="6" spans="1:10">
      <c r="A6" s="27" t="s">
        <v>119</v>
      </c>
      <c r="B6" s="27">
        <v>3925.29</v>
      </c>
      <c r="C6" s="28" t="s">
        <v>203</v>
      </c>
      <c r="D6" s="53">
        <f>D7+D8+D9</f>
        <v>1376.86</v>
      </c>
      <c r="E6" s="53">
        <f>E7+E8+E9</f>
        <v>1376.86</v>
      </c>
      <c r="F6" s="27"/>
      <c r="G6" s="22" t="s">
        <v>11</v>
      </c>
      <c r="H6" s="27"/>
      <c r="I6" s="27"/>
      <c r="J6" s="27"/>
    </row>
    <row r="7" spans="1:10">
      <c r="A7" s="29"/>
      <c r="B7" s="27"/>
      <c r="C7" s="85" t="s">
        <v>195</v>
      </c>
      <c r="D7" s="53">
        <v>1129.6199999999999</v>
      </c>
      <c r="E7" s="53">
        <v>1129.6199999999999</v>
      </c>
      <c r="F7" s="27"/>
      <c r="G7" s="22" t="s">
        <v>14</v>
      </c>
      <c r="H7" s="27"/>
      <c r="I7" s="34"/>
      <c r="J7" s="27"/>
    </row>
    <row r="8" spans="1:10">
      <c r="A8" s="29"/>
      <c r="B8" s="27"/>
      <c r="C8" s="85" t="s">
        <v>201</v>
      </c>
      <c r="D8" s="53">
        <v>240.34</v>
      </c>
      <c r="E8" s="53">
        <v>240.34</v>
      </c>
      <c r="F8" s="27"/>
      <c r="G8" s="22" t="s">
        <v>17</v>
      </c>
      <c r="H8" s="27"/>
      <c r="I8" s="31"/>
      <c r="J8" s="27"/>
    </row>
    <row r="9" spans="1:10">
      <c r="A9" s="29"/>
      <c r="B9" s="27"/>
      <c r="C9" s="85" t="s">
        <v>202</v>
      </c>
      <c r="D9" s="53">
        <v>6.9</v>
      </c>
      <c r="E9" s="53">
        <v>6.9</v>
      </c>
      <c r="F9" s="27"/>
      <c r="G9" s="22" t="s">
        <v>20</v>
      </c>
      <c r="H9" s="27"/>
      <c r="I9" s="31"/>
      <c r="J9" s="27"/>
    </row>
    <row r="10" spans="1:10">
      <c r="A10" s="29"/>
      <c r="B10" s="27"/>
      <c r="C10" s="28" t="s">
        <v>22</v>
      </c>
      <c r="D10" s="53">
        <f>D11+D15+D16</f>
        <v>2494.4299999999998</v>
      </c>
      <c r="E10" s="53">
        <f>E11+E15+E16</f>
        <v>2494.4299999999998</v>
      </c>
      <c r="F10" s="27"/>
      <c r="G10" s="22" t="s">
        <v>200</v>
      </c>
      <c r="H10" s="74">
        <v>12.05</v>
      </c>
      <c r="I10" s="74">
        <v>12.05</v>
      </c>
      <c r="J10" s="27"/>
    </row>
    <row r="11" spans="1:10" ht="12.75">
      <c r="A11" s="31"/>
      <c r="B11" s="27"/>
      <c r="C11" s="30" t="s">
        <v>25</v>
      </c>
      <c r="D11" s="53">
        <v>186</v>
      </c>
      <c r="E11" s="53">
        <v>186</v>
      </c>
      <c r="F11" s="27"/>
      <c r="G11" s="22" t="s">
        <v>26</v>
      </c>
      <c r="H11" s="74"/>
      <c r="I11" s="74"/>
      <c r="J11" s="27"/>
    </row>
    <row r="12" spans="1:10" ht="12.75">
      <c r="A12" s="31"/>
      <c r="B12" s="27"/>
      <c r="C12" s="30" t="s">
        <v>28</v>
      </c>
      <c r="D12" s="53"/>
      <c r="E12" s="53"/>
      <c r="F12" s="27"/>
      <c r="G12" s="22" t="s">
        <v>29</v>
      </c>
      <c r="H12" s="74"/>
      <c r="I12" s="74"/>
      <c r="J12" s="27"/>
    </row>
    <row r="13" spans="1:10">
      <c r="A13" s="31"/>
      <c r="B13" s="27"/>
      <c r="C13" s="32" t="s">
        <v>31</v>
      </c>
      <c r="D13" s="53"/>
      <c r="E13" s="53"/>
      <c r="F13" s="27"/>
      <c r="G13" s="22" t="s">
        <v>197</v>
      </c>
      <c r="H13" s="74">
        <v>128.51</v>
      </c>
      <c r="I13" s="74">
        <v>128.51</v>
      </c>
      <c r="J13" s="27"/>
    </row>
    <row r="14" spans="1:10">
      <c r="A14" s="31"/>
      <c r="B14" s="27"/>
      <c r="C14" s="33" t="s">
        <v>34</v>
      </c>
      <c r="D14" s="53">
        <v>186</v>
      </c>
      <c r="E14" s="53">
        <v>186</v>
      </c>
      <c r="F14" s="27"/>
      <c r="G14" s="22" t="s">
        <v>35</v>
      </c>
      <c r="H14" s="74"/>
      <c r="I14" s="74"/>
      <c r="J14" s="27"/>
    </row>
    <row r="15" spans="1:10" ht="12.75">
      <c r="A15" s="31"/>
      <c r="B15" s="27"/>
      <c r="C15" s="30" t="s">
        <v>37</v>
      </c>
      <c r="D15" s="55"/>
      <c r="E15" s="55"/>
      <c r="F15" s="27"/>
      <c r="G15" s="22" t="s">
        <v>198</v>
      </c>
      <c r="H15" s="74">
        <v>108.43</v>
      </c>
      <c r="I15" s="74">
        <v>108.43</v>
      </c>
      <c r="J15" s="27"/>
    </row>
    <row r="16" spans="1:10">
      <c r="A16" s="27" t="s">
        <v>120</v>
      </c>
      <c r="B16" s="27"/>
      <c r="C16" s="85" t="s">
        <v>196</v>
      </c>
      <c r="D16" s="53">
        <v>2308.4299999999998</v>
      </c>
      <c r="E16" s="53">
        <v>2308.4299999999998</v>
      </c>
      <c r="F16" s="27"/>
      <c r="G16" s="22" t="s">
        <v>194</v>
      </c>
      <c r="H16" s="74">
        <v>3579.91</v>
      </c>
      <c r="I16" s="74">
        <v>3579.91</v>
      </c>
      <c r="J16" s="27"/>
    </row>
    <row r="17" spans="1:10">
      <c r="A17" s="27"/>
      <c r="B17" s="27"/>
      <c r="C17" s="28" t="s">
        <v>204</v>
      </c>
      <c r="D17" s="53">
        <v>54</v>
      </c>
      <c r="E17" s="53">
        <v>54</v>
      </c>
      <c r="F17" s="27"/>
      <c r="G17" s="22" t="s">
        <v>44</v>
      </c>
      <c r="H17" s="74"/>
      <c r="I17" s="74"/>
      <c r="J17" s="27"/>
    </row>
    <row r="18" spans="1:10">
      <c r="A18" s="27"/>
      <c r="B18" s="27"/>
      <c r="C18" s="28" t="s">
        <v>46</v>
      </c>
      <c r="D18" s="27"/>
      <c r="E18" s="27"/>
      <c r="F18" s="27"/>
      <c r="G18" s="22" t="s">
        <v>47</v>
      </c>
      <c r="H18" s="74"/>
      <c r="I18" s="74"/>
      <c r="J18" s="27"/>
    </row>
    <row r="19" spans="1:10">
      <c r="A19" s="27"/>
      <c r="B19" s="27"/>
      <c r="C19" s="28" t="s">
        <v>49</v>
      </c>
      <c r="D19" s="27"/>
      <c r="E19" s="27"/>
      <c r="F19" s="27"/>
      <c r="G19" s="22" t="s">
        <v>50</v>
      </c>
      <c r="H19" s="74"/>
      <c r="I19" s="74"/>
      <c r="J19" s="27"/>
    </row>
    <row r="20" spans="1:10">
      <c r="A20" s="27"/>
      <c r="B20" s="27"/>
      <c r="C20" s="28" t="s">
        <v>51</v>
      </c>
      <c r="D20" s="27"/>
      <c r="E20" s="27"/>
      <c r="F20" s="27"/>
      <c r="G20" s="22" t="s">
        <v>52</v>
      </c>
      <c r="H20" s="74"/>
      <c r="I20" s="74"/>
      <c r="J20" s="27"/>
    </row>
    <row r="21" spans="1:10">
      <c r="A21" s="27"/>
      <c r="B21" s="27"/>
      <c r="C21" s="27"/>
      <c r="D21" s="27"/>
      <c r="E21" s="27"/>
      <c r="F21" s="27"/>
      <c r="G21" s="22" t="s">
        <v>53</v>
      </c>
      <c r="H21" s="74"/>
      <c r="I21" s="74"/>
      <c r="J21" s="27"/>
    </row>
    <row r="22" spans="1:10">
      <c r="A22" s="27"/>
      <c r="B22" s="27"/>
      <c r="C22" s="27"/>
      <c r="D22" s="27"/>
      <c r="E22" s="27"/>
      <c r="F22" s="27"/>
      <c r="G22" s="22" t="s">
        <v>54</v>
      </c>
      <c r="H22" s="74"/>
      <c r="I22" s="74"/>
      <c r="J22" s="27"/>
    </row>
    <row r="23" spans="1:10">
      <c r="A23" s="27"/>
      <c r="B23" s="27"/>
      <c r="C23" s="27"/>
      <c r="D23" s="27"/>
      <c r="E23" s="27"/>
      <c r="F23" s="27"/>
      <c r="G23" s="22" t="s">
        <v>55</v>
      </c>
      <c r="H23" s="74"/>
      <c r="I23" s="74"/>
      <c r="J23" s="27"/>
    </row>
    <row r="24" spans="1:10">
      <c r="A24" s="27"/>
      <c r="B24" s="27"/>
      <c r="C24" s="27"/>
      <c r="D24" s="27"/>
      <c r="E24" s="27"/>
      <c r="F24" s="27"/>
      <c r="G24" s="22" t="s">
        <v>56</v>
      </c>
      <c r="H24" s="74"/>
      <c r="I24" s="74"/>
      <c r="J24" s="27"/>
    </row>
    <row r="25" spans="1:10">
      <c r="A25" s="27"/>
      <c r="B25" s="27"/>
      <c r="C25" s="27"/>
      <c r="D25" s="27"/>
      <c r="E25" s="27"/>
      <c r="F25" s="27"/>
      <c r="G25" s="22" t="s">
        <v>199</v>
      </c>
      <c r="H25" s="74">
        <v>96.39</v>
      </c>
      <c r="I25" s="74">
        <v>96.39</v>
      </c>
      <c r="J25" s="27"/>
    </row>
    <row r="26" spans="1:10">
      <c r="A26" s="27"/>
      <c r="B26" s="27"/>
      <c r="C26" s="27"/>
      <c r="D26" s="27"/>
      <c r="E26" s="27"/>
      <c r="F26" s="27"/>
      <c r="G26" s="22" t="s">
        <v>58</v>
      </c>
      <c r="H26" s="75"/>
      <c r="I26" s="75"/>
      <c r="J26" s="27"/>
    </row>
    <row r="27" spans="1:10">
      <c r="A27" s="27"/>
      <c r="B27" s="27"/>
      <c r="C27" s="27"/>
      <c r="D27" s="27"/>
      <c r="E27" s="27"/>
      <c r="F27" s="27"/>
      <c r="G27" s="22" t="s">
        <v>59</v>
      </c>
      <c r="H27" s="75"/>
      <c r="I27" s="75"/>
      <c r="J27" s="27"/>
    </row>
    <row r="28" spans="1:10">
      <c r="A28" s="27"/>
      <c r="B28" s="27"/>
      <c r="C28" s="27"/>
      <c r="D28" s="27"/>
      <c r="E28" s="27"/>
      <c r="F28" s="27"/>
      <c r="G28" s="22" t="s">
        <v>60</v>
      </c>
      <c r="H28" s="73"/>
      <c r="I28" s="73"/>
      <c r="J28" s="27"/>
    </row>
    <row r="29" spans="1:10">
      <c r="A29" s="27"/>
      <c r="B29" s="27"/>
      <c r="C29" s="27"/>
      <c r="D29" s="27"/>
      <c r="E29" s="27"/>
      <c r="F29" s="27"/>
      <c r="G29" s="22" t="s">
        <v>61</v>
      </c>
      <c r="H29" s="73"/>
      <c r="I29" s="73"/>
      <c r="J29" s="27"/>
    </row>
    <row r="30" spans="1:10">
      <c r="A30" s="27"/>
      <c r="B30" s="27"/>
      <c r="C30" s="27"/>
      <c r="D30" s="27"/>
      <c r="E30" s="27"/>
      <c r="F30" s="27"/>
      <c r="G30" s="22" t="s">
        <v>62</v>
      </c>
      <c r="H30" s="73"/>
      <c r="I30" s="73"/>
      <c r="J30" s="27"/>
    </row>
    <row r="31" spans="1:10">
      <c r="A31" s="27"/>
      <c r="B31" s="27"/>
      <c r="C31" s="27"/>
      <c r="D31" s="27"/>
      <c r="E31" s="27"/>
      <c r="F31" s="27"/>
      <c r="G31" s="22" t="s">
        <v>63</v>
      </c>
      <c r="H31" s="73"/>
      <c r="I31" s="73"/>
      <c r="J31" s="27"/>
    </row>
    <row r="32" spans="1:10">
      <c r="A32" s="27"/>
      <c r="B32" s="27"/>
      <c r="C32" s="27"/>
      <c r="D32" s="27"/>
      <c r="E32" s="27"/>
      <c r="F32" s="27"/>
      <c r="G32" s="22" t="s">
        <v>64</v>
      </c>
      <c r="H32" s="73"/>
      <c r="I32" s="73"/>
      <c r="J32" s="27"/>
    </row>
    <row r="33" spans="1:10">
      <c r="A33" s="27"/>
      <c r="B33" s="27"/>
      <c r="C33" s="27"/>
      <c r="D33" s="27"/>
      <c r="E33" s="27"/>
      <c r="F33" s="27"/>
      <c r="G33" s="22" t="s">
        <v>65</v>
      </c>
      <c r="H33" s="73"/>
      <c r="I33" s="73"/>
      <c r="J33" s="27"/>
    </row>
    <row r="34" spans="1:10">
      <c r="A34" s="24" t="s">
        <v>121</v>
      </c>
      <c r="B34" s="27">
        <v>3925.29</v>
      </c>
      <c r="C34" s="24" t="s">
        <v>122</v>
      </c>
      <c r="D34" s="72">
        <f>D6+D10+D17+D18+D19+D20</f>
        <v>3925.29</v>
      </c>
      <c r="E34" s="72">
        <f>E6+E10+E17+E18+E19+E20</f>
        <v>3925.29</v>
      </c>
      <c r="F34" s="27"/>
      <c r="G34" s="24" t="s">
        <v>122</v>
      </c>
      <c r="H34" s="73">
        <f>SUM(H6:H33)</f>
        <v>3925.2899999999995</v>
      </c>
      <c r="I34" s="73">
        <f>SUM(I6:I33)</f>
        <v>3925.2899999999995</v>
      </c>
      <c r="J34" s="27"/>
    </row>
    <row r="35" spans="1:10">
      <c r="A35" s="27" t="s">
        <v>123</v>
      </c>
      <c r="B35" s="27"/>
      <c r="C35" s="27" t="s">
        <v>124</v>
      </c>
      <c r="D35" s="27"/>
      <c r="E35" s="27"/>
      <c r="F35" s="27"/>
      <c r="G35" s="27" t="s">
        <v>125</v>
      </c>
      <c r="H35" s="27"/>
      <c r="I35" s="27"/>
      <c r="J35" s="27"/>
    </row>
    <row r="36" spans="1:10">
      <c r="A36" s="24" t="s">
        <v>126</v>
      </c>
      <c r="B36" s="27">
        <v>3925.29</v>
      </c>
      <c r="C36" s="24" t="s">
        <v>127</v>
      </c>
      <c r="D36" s="73">
        <v>3925.29</v>
      </c>
      <c r="E36" s="73">
        <v>3925.29</v>
      </c>
      <c r="F36" s="27"/>
      <c r="G36" s="24" t="s">
        <v>127</v>
      </c>
      <c r="H36" s="27">
        <v>3925.29</v>
      </c>
      <c r="I36" s="27">
        <v>3925.29</v>
      </c>
      <c r="J36" s="27"/>
    </row>
  </sheetData>
  <mergeCells count="3">
    <mergeCell ref="A2:J2"/>
    <mergeCell ref="A4:B4"/>
    <mergeCell ref="C4:J4"/>
  </mergeCells>
  <phoneticPr fontId="14" type="noConversion"/>
  <printOptions horizontalCentered="1"/>
  <pageMargins left="0.75138888888888899" right="0.75138888888888899" top="0.80277777777777803" bottom="0.80277777777777803" header="0.51180555555555596" footer="0.51180555555555596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E31"/>
  <sheetViews>
    <sheetView tabSelected="1" topLeftCell="A4" workbookViewId="0">
      <selection activeCell="A12" sqref="A12"/>
    </sheetView>
  </sheetViews>
  <sheetFormatPr defaultRowHeight="12"/>
  <cols>
    <col min="1" max="1" width="12.75" style="1" customWidth="1"/>
    <col min="2" max="2" width="29" style="1" customWidth="1"/>
    <col min="3" max="5" width="16" style="1" customWidth="1"/>
    <col min="6" max="16384" width="9" style="1"/>
  </cols>
  <sheetData>
    <row r="1" spans="1:5" ht="14.1" customHeight="1">
      <c r="A1" s="1" t="s">
        <v>128</v>
      </c>
    </row>
    <row r="2" spans="1:5" ht="25.5">
      <c r="A2" s="107" t="s">
        <v>168</v>
      </c>
      <c r="B2" s="107"/>
      <c r="C2" s="107"/>
      <c r="D2" s="107"/>
      <c r="E2" s="107"/>
    </row>
    <row r="3" spans="1:5" ht="15" customHeight="1">
      <c r="E3" s="20" t="s">
        <v>2</v>
      </c>
    </row>
    <row r="4" spans="1:5" ht="24">
      <c r="A4" s="2" t="s">
        <v>129</v>
      </c>
      <c r="B4" s="3" t="s">
        <v>105</v>
      </c>
      <c r="C4" s="3" t="s">
        <v>79</v>
      </c>
      <c r="D4" s="3" t="s">
        <v>106</v>
      </c>
      <c r="E4" s="21" t="s">
        <v>107</v>
      </c>
    </row>
    <row r="5" spans="1:5" ht="15.75" customHeight="1">
      <c r="A5" s="22"/>
      <c r="B5" s="79" t="s">
        <v>169</v>
      </c>
      <c r="C5" s="22">
        <f>SUM(C6:C30)</f>
        <v>3925.29</v>
      </c>
      <c r="D5" s="22">
        <f>SUM(D6:D30)</f>
        <v>1376.8600000000001</v>
      </c>
      <c r="E5" s="22">
        <f>SUM(E6:E30)</f>
        <v>2548.4299999999998</v>
      </c>
    </row>
    <row r="6" spans="1:5" ht="15.75" customHeight="1">
      <c r="A6" s="78">
        <v>2050802</v>
      </c>
      <c r="B6" s="65" t="s">
        <v>159</v>
      </c>
      <c r="C6" s="17">
        <f>SUM(D6:E6)</f>
        <v>12.05</v>
      </c>
      <c r="D6" s="76">
        <v>12.05</v>
      </c>
      <c r="E6" s="16"/>
    </row>
    <row r="7" spans="1:5" ht="15.75" customHeight="1">
      <c r="A7" s="78">
        <v>2080501</v>
      </c>
      <c r="B7" s="65" t="s">
        <v>160</v>
      </c>
      <c r="C7" s="17">
        <f t="shared" ref="C7:C12" si="0">SUM(D7:E7)</f>
        <v>6.9</v>
      </c>
      <c r="D7" s="76">
        <v>6.9</v>
      </c>
      <c r="E7" s="16"/>
    </row>
    <row r="8" spans="1:5" ht="15.75" customHeight="1">
      <c r="A8" s="78">
        <v>2080505</v>
      </c>
      <c r="B8" s="65" t="s">
        <v>161</v>
      </c>
      <c r="C8" s="17">
        <f t="shared" si="0"/>
        <v>121.61</v>
      </c>
      <c r="D8" s="76">
        <v>121.61</v>
      </c>
      <c r="E8" s="16"/>
    </row>
    <row r="9" spans="1:5" ht="15.75" customHeight="1">
      <c r="A9" s="78">
        <v>2101101</v>
      </c>
      <c r="B9" s="65" t="s">
        <v>162</v>
      </c>
      <c r="C9" s="17">
        <f t="shared" si="0"/>
        <v>108.43</v>
      </c>
      <c r="D9" s="76">
        <v>108.43</v>
      </c>
      <c r="E9" s="16"/>
    </row>
    <row r="10" spans="1:5" ht="15.75" customHeight="1">
      <c r="A10" s="78">
        <v>2110101</v>
      </c>
      <c r="B10" s="65" t="s">
        <v>163</v>
      </c>
      <c r="C10" s="17">
        <f t="shared" si="0"/>
        <v>1069.9100000000001</v>
      </c>
      <c r="D10" s="6">
        <v>1031.48</v>
      </c>
      <c r="E10" s="16">
        <v>38.43</v>
      </c>
    </row>
    <row r="11" spans="1:5" ht="15.75" customHeight="1">
      <c r="A11" s="78">
        <v>2110199</v>
      </c>
      <c r="B11" s="65" t="s">
        <v>164</v>
      </c>
      <c r="C11" s="17">
        <f t="shared" si="0"/>
        <v>2510</v>
      </c>
      <c r="D11" s="76">
        <v>0</v>
      </c>
      <c r="E11" s="16">
        <v>2510</v>
      </c>
    </row>
    <row r="12" spans="1:5" ht="15.75" customHeight="1">
      <c r="A12" s="78">
        <v>2210201</v>
      </c>
      <c r="B12" s="65" t="s">
        <v>165</v>
      </c>
      <c r="C12" s="17">
        <f t="shared" si="0"/>
        <v>96.39</v>
      </c>
      <c r="D12" s="76">
        <v>96.39</v>
      </c>
      <c r="E12" s="16"/>
    </row>
    <row r="13" spans="1:5" ht="15.75" customHeight="1">
      <c r="A13" s="22"/>
      <c r="B13" s="22"/>
      <c r="C13" s="77"/>
      <c r="D13" s="22"/>
      <c r="E13" s="16"/>
    </row>
    <row r="14" spans="1:5" ht="15.75" customHeight="1">
      <c r="A14" s="22"/>
      <c r="B14" s="22"/>
      <c r="C14" s="22"/>
      <c r="D14" s="22"/>
      <c r="E14" s="16"/>
    </row>
    <row r="15" spans="1:5" ht="15.75" customHeight="1">
      <c r="A15" s="22"/>
      <c r="B15" s="22"/>
      <c r="C15" s="22"/>
      <c r="D15" s="22"/>
      <c r="E15" s="16"/>
    </row>
    <row r="16" spans="1:5" ht="15.75" customHeight="1">
      <c r="A16" s="22"/>
      <c r="B16" s="22"/>
      <c r="C16" s="22"/>
      <c r="D16" s="22"/>
      <c r="E16" s="16"/>
    </row>
    <row r="17" spans="1:5" ht="15.75" customHeight="1">
      <c r="A17" s="22"/>
      <c r="B17" s="22"/>
      <c r="C17" s="22"/>
      <c r="D17" s="22"/>
      <c r="E17" s="16"/>
    </row>
    <row r="18" spans="1:5" ht="15.75" customHeight="1">
      <c r="A18" s="22"/>
      <c r="B18" s="22"/>
      <c r="C18" s="22"/>
      <c r="D18" s="22"/>
      <c r="E18" s="16"/>
    </row>
    <row r="19" spans="1:5" ht="15.75" customHeight="1">
      <c r="A19" s="22"/>
      <c r="B19" s="22"/>
      <c r="C19" s="22"/>
      <c r="D19" s="22"/>
      <c r="E19" s="16"/>
    </row>
    <row r="20" spans="1:5" ht="15.75" customHeight="1">
      <c r="A20" s="22"/>
      <c r="B20" s="22"/>
      <c r="C20" s="22"/>
      <c r="D20" s="22"/>
      <c r="E20" s="16"/>
    </row>
    <row r="21" spans="1:5" ht="15.75" customHeight="1">
      <c r="A21" s="22"/>
      <c r="B21" s="22"/>
      <c r="C21" s="22"/>
      <c r="D21" s="22"/>
      <c r="E21" s="16"/>
    </row>
    <row r="22" spans="1:5" ht="15.75" customHeight="1">
      <c r="A22" s="22"/>
      <c r="B22" s="22"/>
      <c r="C22" s="22"/>
      <c r="D22" s="22"/>
      <c r="E22" s="16"/>
    </row>
    <row r="23" spans="1:5" ht="15.75" customHeight="1">
      <c r="A23" s="22"/>
      <c r="B23" s="22"/>
      <c r="C23" s="22"/>
      <c r="D23" s="22"/>
      <c r="E23" s="16"/>
    </row>
    <row r="24" spans="1:5" ht="15.75" customHeight="1">
      <c r="A24" s="22"/>
      <c r="B24" s="22"/>
      <c r="C24" s="22"/>
      <c r="D24" s="22"/>
      <c r="E24" s="16"/>
    </row>
    <row r="25" spans="1:5" ht="15.75" customHeight="1">
      <c r="A25" s="22"/>
      <c r="B25" s="22"/>
      <c r="C25" s="22"/>
      <c r="D25" s="22"/>
      <c r="E25" s="16"/>
    </row>
    <row r="26" spans="1:5" ht="15.75" customHeight="1">
      <c r="A26" s="22"/>
      <c r="B26" s="22"/>
      <c r="C26" s="22"/>
      <c r="D26" s="22"/>
      <c r="E26" s="16"/>
    </row>
    <row r="27" spans="1:5" ht="15.75" customHeight="1">
      <c r="A27" s="22"/>
      <c r="B27" s="22"/>
      <c r="C27" s="22"/>
      <c r="D27" s="22"/>
      <c r="E27" s="16"/>
    </row>
    <row r="28" spans="1:5" ht="15.75" customHeight="1">
      <c r="A28" s="22"/>
      <c r="B28" s="22"/>
      <c r="C28" s="22"/>
      <c r="D28" s="22"/>
      <c r="E28" s="16"/>
    </row>
    <row r="29" spans="1:5" ht="15.75" customHeight="1">
      <c r="A29" s="22"/>
      <c r="B29" s="22"/>
      <c r="C29" s="22"/>
      <c r="D29" s="22"/>
      <c r="E29" s="16"/>
    </row>
    <row r="30" spans="1:5" ht="15.75" customHeight="1">
      <c r="A30" s="22"/>
      <c r="B30" s="22"/>
      <c r="C30" s="22"/>
      <c r="D30" s="22"/>
      <c r="E30" s="16"/>
    </row>
    <row r="31" spans="1:5" ht="15.75" customHeight="1">
      <c r="A31" s="22"/>
      <c r="B31" s="22"/>
      <c r="D31" s="22"/>
      <c r="E31" s="16"/>
    </row>
  </sheetData>
  <mergeCells count="1">
    <mergeCell ref="A2:E2"/>
  </mergeCells>
  <phoneticPr fontId="14" type="noConversion"/>
  <printOptions horizontalCentered="1"/>
  <pageMargins left="0.75138888888888899" right="0.75138888888888899" top="1" bottom="1" header="0.51180555555555596" footer="0.51180555555555596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E41"/>
  <sheetViews>
    <sheetView topLeftCell="A7" workbookViewId="0">
      <selection activeCell="B23" sqref="B23"/>
    </sheetView>
  </sheetViews>
  <sheetFormatPr defaultRowHeight="12"/>
  <cols>
    <col min="1" max="1" width="11.25" style="1" customWidth="1"/>
    <col min="2" max="2" width="18.5" style="1" customWidth="1"/>
    <col min="3" max="5" width="16.75" style="1" customWidth="1"/>
    <col min="6" max="16384" width="9" style="1"/>
  </cols>
  <sheetData>
    <row r="1" spans="1:5" ht="12.95" customHeight="1">
      <c r="A1" s="1" t="s">
        <v>130</v>
      </c>
    </row>
    <row r="2" spans="1:5" ht="33" customHeight="1">
      <c r="A2" s="108" t="s">
        <v>131</v>
      </c>
      <c r="B2" s="107"/>
      <c r="C2" s="107"/>
      <c r="D2" s="107"/>
      <c r="E2" s="107"/>
    </row>
    <row r="3" spans="1:5" ht="20.25" customHeight="1">
      <c r="A3" s="14"/>
      <c r="B3" s="14"/>
      <c r="C3" s="14"/>
      <c r="D3" s="14"/>
      <c r="E3" s="8" t="s">
        <v>2</v>
      </c>
    </row>
    <row r="4" spans="1:5" ht="24">
      <c r="A4" s="15" t="s">
        <v>132</v>
      </c>
      <c r="B4" s="15" t="s">
        <v>133</v>
      </c>
      <c r="C4" s="15" t="s">
        <v>93</v>
      </c>
      <c r="D4" s="15" t="s">
        <v>134</v>
      </c>
      <c r="E4" s="15" t="s">
        <v>135</v>
      </c>
    </row>
    <row r="5" spans="1:5" ht="14.1" customHeight="1">
      <c r="A5" s="16"/>
      <c r="B5" s="16" t="s">
        <v>89</v>
      </c>
      <c r="C5" s="17">
        <f>C6+C14+C33</f>
        <v>1376.8600000000001</v>
      </c>
      <c r="D5" s="17">
        <f>D6+D14+D33</f>
        <v>1136.5200000000002</v>
      </c>
      <c r="E5" s="17">
        <f>E6+E14+E33</f>
        <v>240.34000000000003</v>
      </c>
    </row>
    <row r="6" spans="1:5">
      <c r="A6" s="18">
        <v>301</v>
      </c>
      <c r="B6" s="81" t="s">
        <v>13</v>
      </c>
      <c r="C6" s="17">
        <f>SUM(C7:C13)</f>
        <v>1129.6200000000001</v>
      </c>
      <c r="D6" s="17">
        <f>SUM(D7:D13)</f>
        <v>1129.6200000000001</v>
      </c>
      <c r="E6" s="17"/>
    </row>
    <row r="7" spans="1:5">
      <c r="A7" s="19">
        <v>30101</v>
      </c>
      <c r="B7" s="82" t="s">
        <v>185</v>
      </c>
      <c r="C7" s="17">
        <f>SUM(D7:E7)</f>
        <v>432.03</v>
      </c>
      <c r="D7" s="17">
        <v>432.03</v>
      </c>
      <c r="E7" s="17"/>
    </row>
    <row r="8" spans="1:5">
      <c r="A8" s="19">
        <v>30102</v>
      </c>
      <c r="B8" s="82" t="s">
        <v>186</v>
      </c>
      <c r="C8" s="17">
        <f>SUM(D8:E8)</f>
        <v>371.16</v>
      </c>
      <c r="D8" s="17">
        <v>371.16</v>
      </c>
      <c r="E8" s="17"/>
    </row>
    <row r="9" spans="1:5" ht="28.5" customHeight="1">
      <c r="A9" s="19">
        <v>30108</v>
      </c>
      <c r="B9" s="83" t="s">
        <v>188</v>
      </c>
      <c r="C9" s="17">
        <f>SUM(D9:E9)</f>
        <v>121.61</v>
      </c>
      <c r="D9" s="17">
        <v>121.61</v>
      </c>
      <c r="E9" s="17"/>
    </row>
    <row r="10" spans="1:5" ht="24">
      <c r="A10" s="19">
        <v>30111</v>
      </c>
      <c r="B10" s="83" t="s">
        <v>187</v>
      </c>
      <c r="C10" s="17">
        <f t="shared" ref="C10:C34" si="0">SUM(D10:E10)</f>
        <v>108.43</v>
      </c>
      <c r="D10" s="17">
        <v>108.43</v>
      </c>
      <c r="E10" s="17"/>
    </row>
    <row r="11" spans="1:5">
      <c r="A11" s="19">
        <v>30113</v>
      </c>
      <c r="B11" s="82" t="s">
        <v>189</v>
      </c>
      <c r="C11" s="17">
        <f t="shared" si="0"/>
        <v>96.39</v>
      </c>
      <c r="D11" s="17">
        <v>96.39</v>
      </c>
      <c r="E11" s="17"/>
    </row>
    <row r="12" spans="1:5">
      <c r="A12" s="19"/>
      <c r="B12" s="81"/>
      <c r="C12" s="17"/>
      <c r="D12" s="17"/>
      <c r="E12" s="17"/>
    </row>
    <row r="13" spans="1:5">
      <c r="A13" s="17"/>
      <c r="B13" s="81"/>
      <c r="C13" s="17"/>
      <c r="D13" s="17"/>
      <c r="E13" s="17"/>
    </row>
    <row r="14" spans="1:5">
      <c r="A14" s="18">
        <v>302</v>
      </c>
      <c r="B14" s="81" t="s">
        <v>16</v>
      </c>
      <c r="C14" s="17">
        <f t="shared" si="0"/>
        <v>240.34000000000003</v>
      </c>
      <c r="D14" s="17"/>
      <c r="E14" s="17">
        <f>SUM(E15:E30)</f>
        <v>240.34000000000003</v>
      </c>
    </row>
    <row r="15" spans="1:5">
      <c r="A15" s="19">
        <v>30201</v>
      </c>
      <c r="B15" s="80" t="s">
        <v>170</v>
      </c>
      <c r="C15" s="17">
        <f t="shared" si="0"/>
        <v>15.4</v>
      </c>
      <c r="D15" s="17"/>
      <c r="E15" s="17">
        <v>15.4</v>
      </c>
    </row>
    <row r="16" spans="1:5">
      <c r="A16" s="19">
        <v>30202</v>
      </c>
      <c r="B16" s="80" t="s">
        <v>171</v>
      </c>
      <c r="C16" s="17">
        <f t="shared" si="0"/>
        <v>6.16</v>
      </c>
      <c r="D16" s="17"/>
      <c r="E16" s="17">
        <v>6.16</v>
      </c>
    </row>
    <row r="17" spans="1:5">
      <c r="A17" s="19">
        <v>30205</v>
      </c>
      <c r="B17" s="80" t="s">
        <v>172</v>
      </c>
      <c r="C17" s="17">
        <f t="shared" si="0"/>
        <v>2.19</v>
      </c>
      <c r="D17" s="17"/>
      <c r="E17" s="17">
        <v>2.19</v>
      </c>
    </row>
    <row r="18" spans="1:5">
      <c r="A18" s="19">
        <v>30206</v>
      </c>
      <c r="B18" s="80" t="s">
        <v>173</v>
      </c>
      <c r="C18" s="17">
        <f t="shared" si="0"/>
        <v>9.4600000000000009</v>
      </c>
      <c r="D18" s="17"/>
      <c r="E18" s="17">
        <v>9.4600000000000009</v>
      </c>
    </row>
    <row r="19" spans="1:5">
      <c r="A19" s="19">
        <v>30207</v>
      </c>
      <c r="B19" s="80" t="s">
        <v>174</v>
      </c>
      <c r="C19" s="17">
        <f t="shared" si="0"/>
        <v>21.72</v>
      </c>
      <c r="D19" s="17"/>
      <c r="E19" s="17">
        <v>21.72</v>
      </c>
    </row>
    <row r="20" spans="1:5">
      <c r="A20" s="19">
        <v>30211</v>
      </c>
      <c r="B20" s="80" t="s">
        <v>175</v>
      </c>
      <c r="C20" s="17">
        <f t="shared" si="0"/>
        <v>51.36</v>
      </c>
      <c r="D20" s="17"/>
      <c r="E20" s="17">
        <v>51.36</v>
      </c>
    </row>
    <row r="21" spans="1:5" ht="24">
      <c r="A21" s="19">
        <v>30213</v>
      </c>
      <c r="B21" s="80" t="s">
        <v>176</v>
      </c>
      <c r="C21" s="17">
        <f t="shared" si="0"/>
        <v>1.08</v>
      </c>
      <c r="D21" s="17"/>
      <c r="E21" s="17">
        <v>1.08</v>
      </c>
    </row>
    <row r="22" spans="1:5">
      <c r="A22" s="19">
        <v>30215</v>
      </c>
      <c r="B22" s="80" t="s">
        <v>177</v>
      </c>
      <c r="C22" s="17">
        <f t="shared" si="0"/>
        <v>10.8</v>
      </c>
      <c r="D22" s="17"/>
      <c r="E22" s="17">
        <v>10.8</v>
      </c>
    </row>
    <row r="23" spans="1:5">
      <c r="A23" s="19">
        <v>30216</v>
      </c>
      <c r="B23" s="80" t="s">
        <v>178</v>
      </c>
      <c r="C23" s="17">
        <f t="shared" si="0"/>
        <v>8.48</v>
      </c>
      <c r="D23" s="17"/>
      <c r="E23" s="17">
        <v>8.48</v>
      </c>
    </row>
    <row r="24" spans="1:5" ht="24">
      <c r="A24" s="19">
        <v>30217</v>
      </c>
      <c r="B24" s="80" t="s">
        <v>179</v>
      </c>
      <c r="C24" s="17">
        <f t="shared" si="0"/>
        <v>1.72</v>
      </c>
      <c r="D24" s="17"/>
      <c r="E24" s="17">
        <v>1.72</v>
      </c>
    </row>
    <row r="25" spans="1:5">
      <c r="A25" s="19">
        <v>30228</v>
      </c>
      <c r="B25" s="80" t="s">
        <v>180</v>
      </c>
      <c r="C25" s="17">
        <f t="shared" si="0"/>
        <v>16.059999999999999</v>
      </c>
      <c r="D25" s="17"/>
      <c r="E25" s="17">
        <v>16.059999999999999</v>
      </c>
    </row>
    <row r="26" spans="1:5" ht="24">
      <c r="A26" s="19">
        <v>30231</v>
      </c>
      <c r="B26" s="80" t="s">
        <v>181</v>
      </c>
      <c r="C26" s="17">
        <f t="shared" si="0"/>
        <v>19</v>
      </c>
      <c r="D26" s="17"/>
      <c r="E26" s="17">
        <v>19</v>
      </c>
    </row>
    <row r="27" spans="1:5" ht="24">
      <c r="A27" s="19">
        <v>30239</v>
      </c>
      <c r="B27" s="80" t="s">
        <v>182</v>
      </c>
      <c r="C27" s="17">
        <f t="shared" si="0"/>
        <v>36.130000000000003</v>
      </c>
      <c r="D27" s="17"/>
      <c r="E27" s="17">
        <v>36.130000000000003</v>
      </c>
    </row>
    <row r="28" spans="1:5">
      <c r="A28" s="19">
        <v>30229</v>
      </c>
      <c r="B28" s="80" t="s">
        <v>183</v>
      </c>
      <c r="C28" s="17">
        <f t="shared" si="0"/>
        <v>20.09</v>
      </c>
      <c r="D28" s="17"/>
      <c r="E28" s="17">
        <v>20.09</v>
      </c>
    </row>
    <row r="29" spans="1:5" ht="24">
      <c r="A29" s="19">
        <v>30902</v>
      </c>
      <c r="B29" s="80" t="s">
        <v>184</v>
      </c>
      <c r="C29" s="17">
        <f t="shared" si="0"/>
        <v>8.64</v>
      </c>
      <c r="D29" s="17"/>
      <c r="E29" s="17">
        <v>8.64</v>
      </c>
    </row>
    <row r="30" spans="1:5">
      <c r="A30" s="17">
        <v>30216</v>
      </c>
      <c r="B30" s="80" t="s">
        <v>178</v>
      </c>
      <c r="C30" s="17">
        <f t="shared" si="0"/>
        <v>12.05</v>
      </c>
      <c r="D30" s="17"/>
      <c r="E30" s="17">
        <v>12.05</v>
      </c>
    </row>
    <row r="31" spans="1:5">
      <c r="A31" s="17"/>
      <c r="B31" s="80"/>
      <c r="C31" s="17"/>
      <c r="D31" s="17"/>
      <c r="E31" s="17"/>
    </row>
    <row r="32" spans="1:5">
      <c r="A32" s="17"/>
      <c r="B32" s="80"/>
      <c r="C32" s="17"/>
      <c r="D32" s="17"/>
      <c r="E32" s="17"/>
    </row>
    <row r="33" spans="1:5">
      <c r="A33" s="18">
        <v>303</v>
      </c>
      <c r="B33" s="17" t="s">
        <v>136</v>
      </c>
      <c r="C33" s="17">
        <f t="shared" si="0"/>
        <v>6.9</v>
      </c>
      <c r="D33" s="17">
        <f>SUM(D34:D34)</f>
        <v>6.9</v>
      </c>
      <c r="E33" s="17"/>
    </row>
    <row r="34" spans="1:5">
      <c r="A34" s="19">
        <v>30303</v>
      </c>
      <c r="B34" s="80" t="s">
        <v>190</v>
      </c>
      <c r="C34" s="17">
        <f t="shared" si="0"/>
        <v>6.9</v>
      </c>
      <c r="D34" s="17">
        <v>6.9</v>
      </c>
      <c r="E34" s="17"/>
    </row>
    <row r="35" spans="1:5">
      <c r="A35" s="17"/>
      <c r="B35" s="17"/>
      <c r="D35" s="17"/>
      <c r="E35" s="17"/>
    </row>
    <row r="36" spans="1:5">
      <c r="A36" s="17"/>
      <c r="B36" s="17"/>
      <c r="C36" s="17"/>
      <c r="D36" s="17"/>
      <c r="E36" s="17"/>
    </row>
    <row r="37" spans="1:5">
      <c r="A37" s="17"/>
      <c r="B37" s="17"/>
      <c r="C37" s="17"/>
      <c r="D37" s="17"/>
      <c r="E37" s="17"/>
    </row>
    <row r="38" spans="1:5">
      <c r="A38" s="17"/>
      <c r="B38" s="17"/>
      <c r="C38" s="17"/>
      <c r="D38" s="17"/>
      <c r="E38" s="17"/>
    </row>
    <row r="39" spans="1:5">
      <c r="A39" s="17"/>
      <c r="B39" s="17"/>
      <c r="C39" s="17"/>
      <c r="D39" s="17"/>
      <c r="E39" s="17"/>
    </row>
    <row r="40" spans="1:5">
      <c r="A40" s="17"/>
      <c r="B40" s="17"/>
      <c r="C40" s="17"/>
      <c r="D40" s="17"/>
      <c r="E40" s="17"/>
    </row>
    <row r="41" spans="1:5">
      <c r="A41" s="17"/>
      <c r="B41" s="17"/>
      <c r="C41" s="17"/>
      <c r="D41" s="17"/>
      <c r="E41" s="17"/>
    </row>
  </sheetData>
  <mergeCells count="1">
    <mergeCell ref="A2:E2"/>
  </mergeCells>
  <phoneticPr fontId="14" type="noConversion"/>
  <printOptions horizontalCentered="1"/>
  <pageMargins left="0.75138888888888899" right="0.75138888888888899" top="1" bottom="1" header="0.51180555555555596" footer="0.51180555555555596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S24"/>
  <sheetViews>
    <sheetView workbookViewId="0">
      <selection activeCell="H30" sqref="H30"/>
    </sheetView>
  </sheetViews>
  <sheetFormatPr defaultColWidth="9" defaultRowHeight="13.5"/>
  <cols>
    <col min="1" max="1" width="8.25" customWidth="1"/>
    <col min="2" max="2" width="6.375" customWidth="1"/>
    <col min="3" max="4" width="6.875" customWidth="1"/>
    <col min="5" max="19" width="6.75" customWidth="1"/>
  </cols>
  <sheetData>
    <row r="1" spans="1:19">
      <c r="A1" s="1" t="s">
        <v>206</v>
      </c>
    </row>
    <row r="2" spans="1:19" ht="33.950000000000003" customHeight="1">
      <c r="A2" s="108" t="s">
        <v>149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</row>
    <row r="3" spans="1:19">
      <c r="S3" s="8" t="s">
        <v>2</v>
      </c>
    </row>
    <row r="4" spans="1:19">
      <c r="A4" s="112" t="s">
        <v>78</v>
      </c>
      <c r="B4" s="112" t="s">
        <v>104</v>
      </c>
      <c r="C4" s="105" t="s">
        <v>105</v>
      </c>
      <c r="D4" s="105" t="s">
        <v>89</v>
      </c>
      <c r="E4" s="4" t="s">
        <v>106</v>
      </c>
      <c r="F4" s="4"/>
      <c r="G4" s="4"/>
      <c r="H4" s="4"/>
      <c r="I4" s="103" t="s">
        <v>107</v>
      </c>
      <c r="J4" s="103"/>
      <c r="K4" s="103"/>
      <c r="L4" s="103"/>
      <c r="M4" s="103"/>
      <c r="N4" s="103"/>
      <c r="O4" s="103"/>
      <c r="P4" s="105" t="s">
        <v>108</v>
      </c>
      <c r="Q4" s="105" t="s">
        <v>109</v>
      </c>
      <c r="R4" s="105" t="s">
        <v>110</v>
      </c>
      <c r="S4" s="105" t="s">
        <v>111</v>
      </c>
    </row>
    <row r="5" spans="1:19">
      <c r="A5" s="112"/>
      <c r="B5" s="112"/>
      <c r="C5" s="105"/>
      <c r="D5" s="105"/>
      <c r="E5" s="105" t="s">
        <v>93</v>
      </c>
      <c r="F5" s="105" t="s">
        <v>13</v>
      </c>
      <c r="G5" s="106" t="s">
        <v>16</v>
      </c>
      <c r="H5" s="105" t="s">
        <v>19</v>
      </c>
      <c r="I5" s="105" t="s">
        <v>93</v>
      </c>
      <c r="J5" s="103" t="s">
        <v>25</v>
      </c>
      <c r="K5" s="103"/>
      <c r="L5" s="103"/>
      <c r="M5" s="103"/>
      <c r="N5" s="105" t="s">
        <v>37</v>
      </c>
      <c r="O5" s="105" t="s">
        <v>40</v>
      </c>
      <c r="P5" s="105"/>
      <c r="Q5" s="105"/>
      <c r="R5" s="105"/>
      <c r="S5" s="105"/>
    </row>
    <row r="6" spans="1:19" ht="36">
      <c r="A6" s="112"/>
      <c r="B6" s="112"/>
      <c r="C6" s="105"/>
      <c r="D6" s="105"/>
      <c r="E6" s="105"/>
      <c r="F6" s="105"/>
      <c r="G6" s="106"/>
      <c r="H6" s="105"/>
      <c r="I6" s="105"/>
      <c r="J6" s="7" t="s">
        <v>89</v>
      </c>
      <c r="K6" s="7" t="s">
        <v>112</v>
      </c>
      <c r="L6" s="7" t="s">
        <v>31</v>
      </c>
      <c r="M6" s="7" t="s">
        <v>34</v>
      </c>
      <c r="N6" s="105"/>
      <c r="O6" s="105"/>
      <c r="P6" s="105"/>
      <c r="Q6" s="105"/>
      <c r="R6" s="105"/>
      <c r="S6" s="105"/>
    </row>
    <row r="7" spans="1:19">
      <c r="A7" s="5" t="s">
        <v>102</v>
      </c>
      <c r="B7" s="5" t="s">
        <v>102</v>
      </c>
      <c r="C7" s="5" t="s">
        <v>102</v>
      </c>
      <c r="D7" s="5">
        <v>1</v>
      </c>
      <c r="E7" s="5">
        <v>2</v>
      </c>
      <c r="F7" s="5">
        <v>3</v>
      </c>
      <c r="G7" s="5">
        <v>4</v>
      </c>
      <c r="H7" s="5">
        <v>5</v>
      </c>
      <c r="I7" s="5">
        <v>6</v>
      </c>
      <c r="J7" s="5">
        <v>7</v>
      </c>
      <c r="K7" s="5">
        <v>8</v>
      </c>
      <c r="L7" s="5">
        <v>9</v>
      </c>
      <c r="M7" s="5">
        <v>10</v>
      </c>
      <c r="N7" s="5">
        <v>11</v>
      </c>
      <c r="O7" s="5">
        <v>12</v>
      </c>
      <c r="P7" s="5">
        <v>13</v>
      </c>
      <c r="Q7" s="5">
        <v>14</v>
      </c>
      <c r="R7" s="5">
        <v>15</v>
      </c>
      <c r="S7" s="5">
        <v>16</v>
      </c>
    </row>
    <row r="8" spans="1:19">
      <c r="A8" s="6" t="s">
        <v>193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</row>
    <row r="9" spans="1:19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</row>
    <row r="10" spans="1:19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</row>
    <row r="11" spans="1:19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</row>
    <row r="12" spans="1:19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</row>
    <row r="13" spans="1:1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</row>
    <row r="14" spans="1:19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</row>
    <row r="15" spans="1:19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</row>
    <row r="16" spans="1:19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</row>
    <row r="17" spans="1:19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</row>
    <row r="18" spans="1:19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</row>
    <row r="19" spans="1:19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</row>
    <row r="20" spans="1:19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</row>
    <row r="21" spans="1:19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</row>
    <row r="22" spans="1:19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</row>
    <row r="23" spans="1:19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</row>
    <row r="24" spans="1:19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</row>
  </sheetData>
  <mergeCells count="18">
    <mergeCell ref="A2:S2"/>
    <mergeCell ref="I4:O4"/>
    <mergeCell ref="J5:M5"/>
    <mergeCell ref="A4:A6"/>
    <mergeCell ref="B4:B6"/>
    <mergeCell ref="C4:C6"/>
    <mergeCell ref="D4:D6"/>
    <mergeCell ref="E5:E6"/>
    <mergeCell ref="S4:S6"/>
    <mergeCell ref="P4:P6"/>
    <mergeCell ref="R4:R6"/>
    <mergeCell ref="Q4:Q6"/>
    <mergeCell ref="F5:F6"/>
    <mergeCell ref="G5:G6"/>
    <mergeCell ref="N5:N6"/>
    <mergeCell ref="O5:O6"/>
    <mergeCell ref="H5:H6"/>
    <mergeCell ref="I5:I6"/>
  </mergeCells>
  <phoneticPr fontId="14" type="noConversion"/>
  <printOptions horizontalCentered="1"/>
  <pageMargins left="0.75138888888888899" right="0.75138888888888899" top="1" bottom="1" header="0.51180555555555596" footer="0.51180555555555596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C21" sqref="C21"/>
    </sheetView>
  </sheetViews>
  <sheetFormatPr defaultColWidth="9" defaultRowHeight="13.5"/>
  <cols>
    <col min="1" max="1" width="35.75" customWidth="1"/>
    <col min="2" max="4" width="15.75" style="9" customWidth="1"/>
    <col min="5" max="5" width="45.375" style="9" customWidth="1"/>
  </cols>
  <sheetData>
    <row r="1" spans="1:5" ht="18.95" customHeight="1">
      <c r="A1" s="1" t="s">
        <v>207</v>
      </c>
    </row>
    <row r="2" spans="1:5" ht="32.1" customHeight="1">
      <c r="A2" s="108" t="s">
        <v>137</v>
      </c>
      <c r="B2" s="107"/>
      <c r="C2" s="107"/>
      <c r="D2" s="107"/>
      <c r="E2" s="107"/>
    </row>
    <row r="3" spans="1:5" ht="21" customHeight="1">
      <c r="E3" s="8" t="s">
        <v>2</v>
      </c>
    </row>
    <row r="4" spans="1:5" ht="29.1" customHeight="1">
      <c r="A4" s="10" t="s">
        <v>138</v>
      </c>
      <c r="B4" s="11" t="s">
        <v>139</v>
      </c>
      <c r="C4" s="11" t="s">
        <v>140</v>
      </c>
      <c r="D4" s="11" t="s">
        <v>141</v>
      </c>
      <c r="E4" s="11" t="s">
        <v>142</v>
      </c>
    </row>
    <row r="5" spans="1:5" ht="29.1" customHeight="1">
      <c r="A5" s="10" t="s">
        <v>143</v>
      </c>
      <c r="B5" s="86">
        <f>B6+B7+B8</f>
        <v>30.259999999999998</v>
      </c>
      <c r="C5" s="86">
        <f>C6+C7+C8</f>
        <v>25.72</v>
      </c>
      <c r="D5" s="86">
        <f>D6+D7+D8</f>
        <v>-4.54</v>
      </c>
      <c r="E5" s="11"/>
    </row>
    <row r="6" spans="1:5" ht="29.1" customHeight="1">
      <c r="A6" s="12" t="s">
        <v>144</v>
      </c>
      <c r="B6" s="86">
        <v>4.5</v>
      </c>
      <c r="C6" s="86">
        <v>5</v>
      </c>
      <c r="D6" s="86">
        <f>C6-B6</f>
        <v>0.5</v>
      </c>
      <c r="E6" s="84" t="s">
        <v>205</v>
      </c>
    </row>
    <row r="7" spans="1:5" ht="29.1" customHeight="1">
      <c r="A7" s="12" t="s">
        <v>145</v>
      </c>
      <c r="B7" s="86">
        <v>1.76</v>
      </c>
      <c r="C7" s="86">
        <v>1.72</v>
      </c>
      <c r="D7" s="86">
        <f>C7-B7</f>
        <v>-4.0000000000000036E-2</v>
      </c>
      <c r="E7" s="84" t="s">
        <v>191</v>
      </c>
    </row>
    <row r="8" spans="1:5" ht="29.1" customHeight="1">
      <c r="A8" s="12" t="s">
        <v>146</v>
      </c>
      <c r="B8" s="86">
        <v>24</v>
      </c>
      <c r="C8" s="86">
        <v>19</v>
      </c>
      <c r="D8" s="86">
        <f>C8-B8</f>
        <v>-5</v>
      </c>
      <c r="E8" s="84" t="s">
        <v>192</v>
      </c>
    </row>
    <row r="9" spans="1:5" ht="29.1" customHeight="1">
      <c r="A9" s="12" t="s">
        <v>147</v>
      </c>
      <c r="B9" s="86">
        <v>24</v>
      </c>
      <c r="C9" s="86">
        <v>19</v>
      </c>
      <c r="D9" s="86">
        <f>C9-B9</f>
        <v>-5</v>
      </c>
      <c r="E9" s="84" t="s">
        <v>192</v>
      </c>
    </row>
    <row r="10" spans="1:5" ht="29.1" customHeight="1">
      <c r="A10" s="12" t="s">
        <v>148</v>
      </c>
      <c r="B10" s="87"/>
      <c r="C10" s="87"/>
      <c r="D10" s="87"/>
      <c r="E10" s="13"/>
    </row>
    <row r="11" spans="1:5" ht="29.1" customHeight="1"/>
  </sheetData>
  <mergeCells count="1">
    <mergeCell ref="A2:E2"/>
  </mergeCells>
  <phoneticPr fontId="14" type="noConversion"/>
  <printOptions horizontalCentered="1"/>
  <pageMargins left="0.75138888888888899" right="0.75138888888888899" top="1" bottom="1" header="0.51180555555555596" footer="0.511805555555555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2018-01-30T01:33:00Z</cp:lastPrinted>
  <dcterms:created xsi:type="dcterms:W3CDTF">2018-01-15T03:26:00Z</dcterms:created>
  <dcterms:modified xsi:type="dcterms:W3CDTF">2019-03-20T06:36:35Z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