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42702989-64F8-4754-A111-82A86A055E5B}" xr6:coauthVersionLast="40" xr6:coauthVersionMax="40" xr10:uidLastSave="{00000000-0000-0000-0000-000000000000}"/>
  <bookViews>
    <workbookView xWindow="0" yWindow="0" windowWidth="20490" windowHeight="10920" firstSheet="3" activeTab="5" xr2:uid="{FB591A96-130E-428A-A8DE-72A5DE932130}"/>
  </bookViews>
  <sheets>
    <sheet name="目录" sheetId="1" r:id="rId1"/>
    <sheet name="收支预算总表" sheetId="2" r:id="rId2"/>
    <sheet name="收入预算总表" sheetId="3" r:id="rId3"/>
    <sheet name="支出预算总表" sheetId="4" r:id="rId4"/>
    <sheet name="财政拨款收支预算总表" sheetId="5" r:id="rId5"/>
    <sheet name="一般公共预算支出表" sheetId="6" r:id="rId6"/>
    <sheet name="一般公共预算基本支出表" sheetId="9" r:id="rId7"/>
    <sheet name="政府性基金预算支出表" sheetId="7" r:id="rId8"/>
    <sheet name="财政拨款三公经费支出表" sheetId="8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13" i="9" l="1"/>
  <c r="K6" i="9"/>
  <c r="D6" i="9"/>
  <c r="E6" i="9"/>
  <c r="F6" i="9"/>
  <c r="G6" i="9"/>
  <c r="H6" i="9"/>
  <c r="I6" i="9"/>
  <c r="J6" i="9"/>
  <c r="C43" i="9"/>
  <c r="C6" i="9" s="1"/>
  <c r="C37" i="9"/>
  <c r="C31" i="9"/>
  <c r="M6" i="9" l="1"/>
  <c r="N6" i="9"/>
  <c r="O6" i="9"/>
  <c r="P6" i="9"/>
  <c r="Q6" i="9"/>
  <c r="R6" i="9"/>
  <c r="S6" i="9"/>
  <c r="T6" i="9"/>
  <c r="U6" i="9"/>
  <c r="V6" i="9"/>
  <c r="W6" i="9"/>
  <c r="X6" i="9"/>
  <c r="Y6" i="9"/>
  <c r="Z6" i="9"/>
  <c r="AA6" i="9"/>
  <c r="AB6" i="9"/>
  <c r="AC6" i="9"/>
  <c r="AD6" i="9"/>
  <c r="AE6" i="9"/>
  <c r="AF6" i="9"/>
  <c r="AG6" i="9"/>
  <c r="AH6" i="9"/>
  <c r="AI6" i="9"/>
  <c r="AJ6" i="9"/>
  <c r="AK6" i="9"/>
  <c r="AL6" i="9"/>
  <c r="AN6" i="9"/>
  <c r="AO6" i="9"/>
  <c r="AM25" i="9"/>
  <c r="AM37" i="9"/>
  <c r="AM43" i="9"/>
  <c r="C25" i="9"/>
  <c r="AM19" i="9"/>
  <c r="C19" i="9"/>
  <c r="AM13" i="9"/>
  <c r="C13" i="9"/>
  <c r="AM7" i="9"/>
  <c r="AM6" i="9" s="1"/>
  <c r="L7" i="9"/>
  <c r="C7" i="9"/>
  <c r="AM10" i="9"/>
  <c r="AM11" i="9"/>
  <c r="AM12" i="9"/>
  <c r="AM14" i="9"/>
  <c r="AM15" i="9"/>
  <c r="AM16" i="9"/>
  <c r="AM17" i="9"/>
  <c r="AM18" i="9"/>
  <c r="AM20" i="9"/>
  <c r="AM21" i="9"/>
  <c r="AM22" i="9"/>
  <c r="AM23" i="9"/>
  <c r="AM24" i="9"/>
  <c r="AM26" i="9"/>
  <c r="AM27" i="9"/>
  <c r="AM28" i="9"/>
  <c r="AM29" i="9"/>
  <c r="AM30" i="9"/>
  <c r="AM32" i="9"/>
  <c r="AM34" i="9"/>
  <c r="AM35" i="9"/>
  <c r="AM36" i="9"/>
  <c r="AM39" i="9"/>
  <c r="AM40" i="9"/>
  <c r="AM41" i="9"/>
  <c r="AM42" i="9"/>
  <c r="AM44" i="9"/>
  <c r="AM45" i="9"/>
  <c r="AM46" i="9"/>
  <c r="AM47" i="9"/>
  <c r="AM48" i="9"/>
  <c r="AM49" i="9"/>
  <c r="AM50" i="9"/>
  <c r="C47" i="9"/>
  <c r="C48" i="9"/>
  <c r="C46" i="9"/>
  <c r="C41" i="9"/>
  <c r="C42" i="9"/>
  <c r="C40" i="9"/>
  <c r="C35" i="9"/>
  <c r="C36" i="9"/>
  <c r="C34" i="9"/>
  <c r="C29" i="9"/>
  <c r="C30" i="9"/>
  <c r="C28" i="9"/>
  <c r="C23" i="9"/>
  <c r="C24" i="9"/>
  <c r="C22" i="9"/>
  <c r="C17" i="9"/>
  <c r="C18" i="9"/>
  <c r="C16" i="9"/>
  <c r="C11" i="9"/>
  <c r="C12" i="9"/>
  <c r="C10" i="9"/>
  <c r="L21" i="9"/>
  <c r="L19" i="9" s="1"/>
  <c r="L27" i="9"/>
  <c r="L33" i="9"/>
  <c r="L31" i="9" s="1"/>
  <c r="L39" i="9"/>
  <c r="L45" i="9"/>
  <c r="L10" i="9"/>
  <c r="L11" i="9"/>
  <c r="L12" i="9"/>
  <c r="L15" i="9"/>
  <c r="AM9" i="9"/>
  <c r="K7" i="9"/>
  <c r="L9" i="9"/>
  <c r="C14" i="9"/>
  <c r="C15" i="9"/>
  <c r="C20" i="9"/>
  <c r="C21" i="9"/>
  <c r="C26" i="9"/>
  <c r="C27" i="9"/>
  <c r="C32" i="9"/>
  <c r="C33" i="9"/>
  <c r="C38" i="9"/>
  <c r="C39" i="9"/>
  <c r="C44" i="9"/>
  <c r="C45" i="9"/>
  <c r="C49" i="9"/>
  <c r="C50" i="9"/>
  <c r="C9" i="9"/>
  <c r="L6" i="9" l="1"/>
  <c r="C6" i="6"/>
  <c r="C7" i="6"/>
  <c r="C8" i="6"/>
  <c r="C9" i="6"/>
  <c r="C10" i="6"/>
  <c r="C11" i="6"/>
  <c r="C12" i="6"/>
  <c r="C13" i="6"/>
  <c r="C14" i="6"/>
  <c r="C15" i="6"/>
  <c r="C16" i="6"/>
  <c r="C17" i="6"/>
  <c r="E5" i="6"/>
  <c r="D5" i="6"/>
  <c r="C5" i="6" s="1"/>
  <c r="D9" i="5"/>
  <c r="B9" i="5"/>
  <c r="B5" i="5"/>
  <c r="J24" i="3"/>
  <c r="H24" i="3"/>
  <c r="D24" i="3"/>
  <c r="J23" i="3"/>
  <c r="H23" i="3" s="1"/>
  <c r="D23" i="3"/>
  <c r="J22" i="3"/>
  <c r="H22" i="3"/>
  <c r="D22" i="3"/>
  <c r="J21" i="3"/>
  <c r="H21" i="3"/>
  <c r="D21" i="3"/>
  <c r="J20" i="3"/>
  <c r="H20" i="3"/>
  <c r="D20" i="3"/>
  <c r="J19" i="3"/>
  <c r="H19" i="3" s="1"/>
  <c r="D19" i="3"/>
  <c r="J18" i="3"/>
  <c r="H18" i="3"/>
  <c r="D18" i="3"/>
  <c r="J17" i="3"/>
  <c r="H17" i="3"/>
  <c r="D17" i="3"/>
  <c r="J16" i="3"/>
  <c r="H16" i="3"/>
  <c r="D16" i="3"/>
  <c r="J15" i="3"/>
  <c r="H15" i="3" s="1"/>
  <c r="D15" i="3"/>
  <c r="J14" i="3"/>
  <c r="H14" i="3"/>
  <c r="D14" i="3"/>
  <c r="J13" i="3"/>
  <c r="H13" i="3"/>
  <c r="D13" i="3"/>
  <c r="J12" i="3"/>
  <c r="H12" i="3"/>
  <c r="D12" i="3"/>
  <c r="J11" i="3"/>
  <c r="H11" i="3" s="1"/>
  <c r="D11" i="3"/>
  <c r="J10" i="3"/>
  <c r="H10" i="3"/>
  <c r="D10" i="3"/>
  <c r="J9" i="3"/>
  <c r="H9" i="3"/>
  <c r="D9" i="3"/>
  <c r="J8" i="3"/>
  <c r="H8" i="3"/>
  <c r="D8" i="3"/>
  <c r="F41" i="2"/>
  <c r="D41" i="2"/>
  <c r="B36" i="2"/>
  <c r="F35" i="2"/>
  <c r="D34" i="2"/>
  <c r="B34" i="2"/>
  <c r="D10" i="2"/>
  <c r="B7" i="2"/>
  <c r="B5" i="2"/>
</calcChain>
</file>

<file path=xl/sharedStrings.xml><?xml version="1.0" encoding="utf-8"?>
<sst xmlns="http://schemas.openxmlformats.org/spreadsheetml/2006/main" count="487" uniqueCount="301">
  <si>
    <t>文体新广系统部门预算公开表格目录</t>
    <phoneticPr fontId="3" type="noConversion"/>
  </si>
  <si>
    <t>一、2018年收支决算表</t>
    <phoneticPr fontId="3" type="noConversion"/>
  </si>
  <si>
    <t>二、2018年收入预算总表</t>
    <phoneticPr fontId="3" type="noConversion"/>
  </si>
  <si>
    <t>三、2018年支出预算总表</t>
    <phoneticPr fontId="3" type="noConversion"/>
  </si>
  <si>
    <t>四、2018年财政拨款收支预算总表</t>
    <phoneticPr fontId="3" type="noConversion"/>
  </si>
  <si>
    <t>五、2018年一般公共预算支出表</t>
    <phoneticPr fontId="3" type="noConversion"/>
  </si>
  <si>
    <t>六、2018年一般公共预算基本支出表</t>
    <phoneticPr fontId="3" type="noConversion"/>
  </si>
  <si>
    <t>七、2018年政府性基金预算支出表</t>
    <phoneticPr fontId="3" type="noConversion"/>
  </si>
  <si>
    <t>八、2018年财政拨款三公经费支出表</t>
    <phoneticPr fontId="3" type="noConversion"/>
  </si>
  <si>
    <t xml:space="preserve"> 收  支  预  算  总  表</t>
  </si>
  <si>
    <t>单位：万元</t>
  </si>
  <si>
    <t>收                             入</t>
  </si>
  <si>
    <t>支                        出</t>
  </si>
  <si>
    <t>项                    目</t>
  </si>
  <si>
    <t>本年预算</t>
  </si>
  <si>
    <t>项目(按经济科目分类)</t>
  </si>
  <si>
    <t>项目(按功能分类)</t>
  </si>
  <si>
    <t>一、财政拨款（补助）</t>
  </si>
  <si>
    <t>一、基本支出</t>
  </si>
  <si>
    <t>一、【201】一般公共服务支出</t>
  </si>
  <si>
    <t xml:space="preserve">    经费拨款（补助）</t>
  </si>
  <si>
    <t xml:space="preserve">         工资福利支出</t>
  </si>
  <si>
    <t>二、【202】外交支出</t>
  </si>
  <si>
    <t xml:space="preserve">    纳入预算管理的非税收入安排的拨款(不含基金)</t>
  </si>
  <si>
    <t xml:space="preserve">         商品和服务支出</t>
  </si>
  <si>
    <t>三、【203】国防支出</t>
  </si>
  <si>
    <t xml:space="preserve">                   专项收入</t>
  </si>
  <si>
    <t xml:space="preserve">         对个人和家庭的补助支出</t>
  </si>
  <si>
    <t>四、【204】公共安全支出</t>
  </si>
  <si>
    <t xml:space="preserve">        行政事业性收费收入</t>
  </si>
  <si>
    <t>二、项目支出</t>
  </si>
  <si>
    <t>五、【205】教育支出</t>
  </si>
  <si>
    <t xml:space="preserve">        罚没收入</t>
  </si>
  <si>
    <t xml:space="preserve">        专项性公用支出</t>
  </si>
  <si>
    <t>六、【206】科学技术支出</t>
  </si>
  <si>
    <t xml:space="preserve">        国有资源(资产)有偿使用收入</t>
  </si>
  <si>
    <t xml:space="preserve">                 其中：大型会议费</t>
  </si>
  <si>
    <t>七、【207】文化体育与传媒支出</t>
  </si>
  <si>
    <t xml:space="preserve">        其他非税收入</t>
  </si>
  <si>
    <t xml:space="preserve">             购置项目</t>
  </si>
  <si>
    <t>八、【208】社会保障和就业支出</t>
  </si>
  <si>
    <t xml:space="preserve">         政府性基金拨款</t>
  </si>
  <si>
    <t xml:space="preserve">             其他专项性公用支出</t>
  </si>
  <si>
    <t>九、【209】社会保险基金支出</t>
  </si>
  <si>
    <t>二、事?收入（不含非税收入）</t>
  </si>
  <si>
    <t xml:space="preserve">         基本建设支出</t>
  </si>
  <si>
    <t>十、【210】医疗卫生与计划生育支出</t>
  </si>
  <si>
    <t>三、事业单位经营收入</t>
  </si>
  <si>
    <t xml:space="preserve">    其他项目支出</t>
  </si>
  <si>
    <t>十一、【211】节能环保支出</t>
  </si>
  <si>
    <t>四、其他收入</t>
  </si>
  <si>
    <t>三、事业单位经营支出</t>
  </si>
  <si>
    <t>十二、【212】城乡社区支出</t>
  </si>
  <si>
    <t>五、上级补助收入</t>
  </si>
  <si>
    <t>四、政府统筹</t>
  </si>
  <si>
    <t>十三、【213】农林水支出</t>
  </si>
  <si>
    <t>六、附属单位上缴收入</t>
  </si>
  <si>
    <t>五、对附属单位补助支出</t>
  </si>
  <si>
    <t>十四、【214】交通运输支出</t>
  </si>
  <si>
    <t>六、上缴上级支出</t>
  </si>
  <si>
    <t>十五、【215】资源勘探电力信息等支出</t>
  </si>
  <si>
    <t>十六、【216】商业服务业等支出</t>
  </si>
  <si>
    <t>十七、【217】金融支出</t>
  </si>
  <si>
    <t>十八、【219】援助其他地区支出</t>
  </si>
  <si>
    <t>十九、【220】国土海洋气象支出</t>
  </si>
  <si>
    <t>二十、【221】住房保障支出</t>
  </si>
  <si>
    <t>二十一、【222】粮油物资储备支出</t>
  </si>
  <si>
    <t>二十二、【223】国有资本经营预算支出</t>
  </si>
  <si>
    <t>二十二、【227】预备费</t>
  </si>
  <si>
    <t>二十四、【229】其他支出</t>
  </si>
  <si>
    <t>二十五、【230】转移性支出</t>
  </si>
  <si>
    <t>二十六、【231】债务还本支出</t>
  </si>
  <si>
    <t>二十七、【232】债务付息支出</t>
  </si>
  <si>
    <t>二十八、【233】债务发行费用支出</t>
  </si>
  <si>
    <t>本  年  收  入  合  计</t>
  </si>
  <si>
    <t>本  年  支  出  合  计</t>
  </si>
  <si>
    <t>七、用事业基金弥补收支差额</t>
  </si>
  <si>
    <t>结 转 下 年</t>
  </si>
  <si>
    <t>八、上年结余、结存</t>
  </si>
  <si>
    <t xml:space="preserve">          其中：上年专项结转</t>
  </si>
  <si>
    <t xml:space="preserve">                  纳入预算管理的政府性基金结转</t>
  </si>
  <si>
    <t xml:space="preserve">                  其他结转</t>
  </si>
  <si>
    <t>九、上级转移支付收入</t>
  </si>
  <si>
    <t>收      入      总      计</t>
  </si>
  <si>
    <t>支　　　出　　　总　　　计</t>
  </si>
  <si>
    <t>收入预算总表</t>
  </si>
  <si>
    <t>单位代码</t>
  </si>
  <si>
    <t>单位名称</t>
  </si>
  <si>
    <t>总计</t>
  </si>
  <si>
    <t>上年结余、结存</t>
  </si>
  <si>
    <t>财政拨款（补助）</t>
  </si>
  <si>
    <t>事?收入（不含非税收入）</t>
  </si>
  <si>
    <t>事业单位经营收入</t>
  </si>
  <si>
    <t>其他收入</t>
  </si>
  <si>
    <t>上级补助收入</t>
  </si>
  <si>
    <t>附属单位上缴收入</t>
  </si>
  <si>
    <t>用事业基金弥补收支差额</t>
  </si>
  <si>
    <t>合计</t>
  </si>
  <si>
    <t>上年专项结转</t>
  </si>
  <si>
    <t>纳入预算管理的政府性基金结转</t>
  </si>
  <si>
    <t>其他结转</t>
  </si>
  <si>
    <t>小   计</t>
  </si>
  <si>
    <t>经费拨款（补助）</t>
  </si>
  <si>
    <t>纳入预算管理的非税收入安排的拨款(不含基金)</t>
  </si>
  <si>
    <t>政府性基金拨款</t>
  </si>
  <si>
    <t>小计</t>
  </si>
  <si>
    <t>专项收入</t>
  </si>
  <si>
    <t>行政事业性收费</t>
  </si>
  <si>
    <t>罚没收入</t>
  </si>
  <si>
    <t>国有资源(资产)有偿使用收入</t>
  </si>
  <si>
    <t>其他非税收入</t>
  </si>
  <si>
    <t>**</t>
  </si>
  <si>
    <t>303001</t>
  </si>
  <si>
    <t>鄂州市文化体育新闻出版广电局本级</t>
  </si>
  <si>
    <t xml:space="preserve">  303001</t>
  </si>
  <si>
    <t xml:space="preserve">  鄂州市文化体育新闻出版广电局本级</t>
  </si>
  <si>
    <t>303002</t>
  </si>
  <si>
    <t>鄂州市图书馆</t>
  </si>
  <si>
    <t xml:space="preserve">  303002</t>
  </si>
  <si>
    <t xml:space="preserve">  鄂州市图书馆</t>
  </si>
  <si>
    <t>303003</t>
  </si>
  <si>
    <t>鄂州市博物馆</t>
  </si>
  <si>
    <t xml:space="preserve">  303003</t>
  </si>
  <si>
    <t xml:space="preserve">  鄂州市博物馆</t>
  </si>
  <si>
    <t>303004</t>
  </si>
  <si>
    <t>鄂州市群众艺术馆</t>
  </si>
  <si>
    <t xml:space="preserve">  303004</t>
  </si>
  <si>
    <t xml:space="preserve">  鄂州市群众艺术馆</t>
  </si>
  <si>
    <t>303005</t>
  </si>
  <si>
    <t>鄂州市青少年业余体育运动学校</t>
  </si>
  <si>
    <t xml:space="preserve">  303005</t>
  </si>
  <si>
    <t xml:space="preserve">  鄂州市青少年业余体育运动学校</t>
  </si>
  <si>
    <t>303006</t>
  </si>
  <si>
    <t>鄂州市文化市场综合执法支队</t>
  </si>
  <si>
    <t xml:space="preserve">  303006</t>
  </si>
  <si>
    <t xml:space="preserve">  鄂州市文化市场综合执法支队</t>
  </si>
  <si>
    <t>303007</t>
  </si>
  <si>
    <t>鄂州市艺术创作研究所</t>
  </si>
  <si>
    <t xml:space="preserve">  303007</t>
  </si>
  <si>
    <t xml:space="preserve">  鄂州市艺术创作研究所</t>
  </si>
  <si>
    <t>303008</t>
  </si>
  <si>
    <t>鄂州市社会体育管理中心</t>
  </si>
  <si>
    <t xml:space="preserve">  303008</t>
  </si>
  <si>
    <t xml:space="preserve">  鄂州市社会体育管理中心</t>
  </si>
  <si>
    <t>单位名称(科目)</t>
  </si>
  <si>
    <t>合   计</t>
  </si>
  <si>
    <t>其他自有资金</t>
  </si>
  <si>
    <t>款</t>
  </si>
  <si>
    <t>小    计</t>
  </si>
  <si>
    <t>经费拨款               （补助）</t>
  </si>
  <si>
    <t>纳入预算管理的各项收入安排的拨款</t>
  </si>
  <si>
    <t>纳入预算管理的政府性基金</t>
  </si>
  <si>
    <t xml:space="preserve">  干部教育</t>
  </si>
  <si>
    <t xml:space="preserve">  行政运行（文化）</t>
  </si>
  <si>
    <t xml:space="preserve">  一般行政管理事务（文化）</t>
  </si>
  <si>
    <t xml:space="preserve">  其他文化支出</t>
  </si>
  <si>
    <t xml:space="preserve">  归口管理的行政单位离退休</t>
  </si>
  <si>
    <t xml:space="preserve">  机关事业单位基本养老保险缴费支出</t>
  </si>
  <si>
    <t xml:space="preserve">  行政单位医疗</t>
  </si>
  <si>
    <t xml:space="preserve">  住房公积金</t>
  </si>
  <si>
    <t xml:space="preserve">  图书馆</t>
  </si>
  <si>
    <t xml:space="preserve">  事业单位离退休</t>
  </si>
  <si>
    <t xml:space="preserve">  事业单位医疗</t>
  </si>
  <si>
    <t xml:space="preserve">  博物馆</t>
  </si>
  <si>
    <t xml:space="preserve">  其他文物支出</t>
  </si>
  <si>
    <t xml:space="preserve">  群众文化</t>
  </si>
  <si>
    <t xml:space="preserve">  群众体育</t>
  </si>
  <si>
    <t xml:space="preserve">  其他体育支出</t>
  </si>
  <si>
    <t xml:space="preserve">  文化市场管理</t>
  </si>
  <si>
    <t xml:space="preserve">  文化创作与保护</t>
  </si>
  <si>
    <t xml:space="preserve">  体育场馆</t>
  </si>
  <si>
    <t>表四</t>
  </si>
  <si>
    <t>收入</t>
  </si>
  <si>
    <t>支出</t>
  </si>
  <si>
    <t>项目</t>
  </si>
  <si>
    <t>预算数</t>
  </si>
  <si>
    <t>财政拨款收入</t>
  </si>
  <si>
    <t>其中：一般公共预算拨款</t>
  </si>
  <si>
    <t xml:space="preserve">      政府性基金预算拨款</t>
  </si>
  <si>
    <t>本年收入合计</t>
  </si>
  <si>
    <t>本年支出合计</t>
  </si>
  <si>
    <t>上年结余（转）</t>
  </si>
  <si>
    <t>结转下年</t>
  </si>
  <si>
    <t>收入总计</t>
  </si>
  <si>
    <t>支出总计</t>
  </si>
  <si>
    <t>文体新广部门2018年财政拨款收支预算总表</t>
    <phoneticPr fontId="2" type="noConversion"/>
  </si>
  <si>
    <t>一、基本支出</t>
    <phoneticPr fontId="2" type="noConversion"/>
  </si>
  <si>
    <t>二、项目支出</t>
    <phoneticPr fontId="2" type="noConversion"/>
  </si>
  <si>
    <t>表五</t>
  </si>
  <si>
    <t>功能分类科目</t>
  </si>
  <si>
    <t>其中</t>
  </si>
  <si>
    <t>科目编码</t>
  </si>
  <si>
    <t>科目名称</t>
  </si>
  <si>
    <t>基本支出</t>
  </si>
  <si>
    <t>项目支出</t>
  </si>
  <si>
    <t>文体新广部门2018年一般公共预算支出表</t>
    <phoneticPr fontId="2" type="noConversion"/>
  </si>
  <si>
    <t>行政运行</t>
    <phoneticPr fontId="2" type="noConversion"/>
  </si>
  <si>
    <t>图书馆</t>
    <phoneticPr fontId="2" type="noConversion"/>
  </si>
  <si>
    <t>群众文化</t>
    <phoneticPr fontId="2" type="noConversion"/>
  </si>
  <si>
    <t>文化创作与保护</t>
    <phoneticPr fontId="2" type="noConversion"/>
  </si>
  <si>
    <t>文化市场管理</t>
    <phoneticPr fontId="2" type="noConversion"/>
  </si>
  <si>
    <t>博物馆</t>
    <phoneticPr fontId="2" type="noConversion"/>
  </si>
  <si>
    <t>群众体育</t>
    <phoneticPr fontId="2" type="noConversion"/>
  </si>
  <si>
    <t>体育场馆</t>
    <phoneticPr fontId="2" type="noConversion"/>
  </si>
  <si>
    <t>干部教育</t>
    <phoneticPr fontId="2" type="noConversion"/>
  </si>
  <si>
    <t>住房公积金</t>
    <phoneticPr fontId="2" type="noConversion"/>
  </si>
  <si>
    <t>医疗保险</t>
    <phoneticPr fontId="2" type="noConversion"/>
  </si>
  <si>
    <t>养老保险</t>
    <phoneticPr fontId="2" type="noConversion"/>
  </si>
  <si>
    <t>文体新广部门2018年政府性基金预算支出表</t>
    <phoneticPr fontId="3" type="noConversion"/>
  </si>
  <si>
    <t>表七</t>
  </si>
  <si>
    <t>体彩公益金支出</t>
    <phoneticPr fontId="3" type="noConversion"/>
  </si>
  <si>
    <t>文体新广局部门2018年财政拨款“三公”经费支出表</t>
    <phoneticPr fontId="3" type="noConversion"/>
  </si>
  <si>
    <t>表八</t>
  </si>
  <si>
    <t>因公出国（境）费</t>
  </si>
  <si>
    <t>公务接待费</t>
  </si>
  <si>
    <t>公务用车购置及运行费</t>
  </si>
  <si>
    <t>其中：公务用车运行维护费</t>
  </si>
  <si>
    <t xml:space="preserve">      公务用车购置费</t>
  </si>
  <si>
    <t>文体新部门2018年支出预算总表</t>
    <phoneticPr fontId="2" type="noConversion"/>
  </si>
  <si>
    <t>一般公共预算基本支出表</t>
  </si>
  <si>
    <t/>
  </si>
  <si>
    <t>单位名称（科目）</t>
  </si>
  <si>
    <t>工资福利支出</t>
  </si>
  <si>
    <t>商品和服务支出</t>
  </si>
  <si>
    <t>对个人和家庭的补助支出</t>
  </si>
  <si>
    <t>基本工资</t>
  </si>
  <si>
    <t>津贴补贴</t>
  </si>
  <si>
    <t>年终一次性奖金</t>
  </si>
  <si>
    <t>绩效工资</t>
  </si>
  <si>
    <t>基本医疗保险</t>
  </si>
  <si>
    <t>住房公积金</t>
  </si>
  <si>
    <t>公务费</t>
  </si>
  <si>
    <t>抚恤金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</si>
  <si>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</si>
  <si>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</si>
  <si>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</si>
  <si>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</si>
  <si>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</si>
  <si>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</si>
  <si>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</si>
  <si>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</si>
  <si>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</si>
  <si>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</si>
  <si>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</si>
  <si>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维修费</t>
  </si>
  <si>
    <t>租赁费</t>
  </si>
  <si>
    <t>会议费</t>
  </si>
  <si>
    <t>专用材料费</t>
  </si>
  <si>
    <t>被装购置费</t>
  </si>
  <si>
    <t>专用燃料费</t>
  </si>
  <si>
    <t>工会经费</t>
  </si>
  <si>
    <t>职工福利费</t>
  </si>
  <si>
    <t>其他交通费</t>
  </si>
  <si>
    <t>其他商品和服务支出</t>
  </si>
  <si>
    <t xml:space="preserve">  2070101</t>
  </si>
  <si>
    <t xml:space="preserve">  2210201</t>
  </si>
  <si>
    <t>20701</t>
    <phoneticPr fontId="2" type="noConversion"/>
  </si>
  <si>
    <r>
      <rPr>
        <sz val="10"/>
        <rFont val="微软雅黑"/>
        <family val="3"/>
        <charset val="134"/>
      </rPr>
      <t>鄂州市</t>
    </r>
    <r>
      <rPr>
        <sz val="10"/>
        <rFont val="宋体"/>
        <family val="3"/>
        <charset val="134"/>
      </rPr>
      <t>文化体育新闻出版</t>
    </r>
    <r>
      <rPr>
        <sz val="10"/>
        <rFont val="微软雅黑"/>
        <family val="3"/>
        <charset val="134"/>
      </rPr>
      <t>广电局机关</t>
    </r>
    <phoneticPr fontId="2" type="noConversion"/>
  </si>
  <si>
    <t xml:space="preserve">  2101101</t>
    <phoneticPr fontId="2" type="noConversion"/>
  </si>
  <si>
    <r>
      <t xml:space="preserve">  </t>
    </r>
    <r>
      <rPr>
        <sz val="10"/>
        <rFont val="微软雅黑"/>
        <family val="3"/>
        <charset val="134"/>
      </rPr>
      <t>行政</t>
    </r>
    <r>
      <rPr>
        <sz val="10"/>
        <rFont val="宋体"/>
        <family val="3"/>
        <charset val="134"/>
      </rPr>
      <t>单位医疗</t>
    </r>
    <phoneticPr fontId="2" type="noConversion"/>
  </si>
  <si>
    <t>2080501</t>
    <phoneticPr fontId="2" type="noConversion"/>
  </si>
  <si>
    <t>2050802</t>
    <phoneticPr fontId="2" type="noConversion"/>
  </si>
  <si>
    <t xml:space="preserve">  2050801</t>
    <phoneticPr fontId="2" type="noConversion"/>
  </si>
  <si>
    <t>培训费</t>
    <phoneticPr fontId="2" type="noConversion"/>
  </si>
  <si>
    <t>2070102</t>
    <phoneticPr fontId="2" type="noConversion"/>
  </si>
  <si>
    <t>2080502</t>
    <phoneticPr fontId="2" type="noConversion"/>
  </si>
  <si>
    <t>2101102</t>
    <phoneticPr fontId="2" type="noConversion"/>
  </si>
  <si>
    <t>事业单位医疗</t>
    <phoneticPr fontId="2" type="noConversion"/>
  </si>
  <si>
    <t>20702</t>
    <phoneticPr fontId="2" type="noConversion"/>
  </si>
  <si>
    <t>2050803</t>
    <phoneticPr fontId="2" type="noConversion"/>
  </si>
  <si>
    <t>2070203</t>
    <phoneticPr fontId="2" type="noConversion"/>
  </si>
  <si>
    <t>2080503</t>
    <phoneticPr fontId="2" type="noConversion"/>
  </si>
  <si>
    <t>2101103</t>
    <phoneticPr fontId="2" type="noConversion"/>
  </si>
  <si>
    <t>2210203</t>
    <phoneticPr fontId="2" type="noConversion"/>
  </si>
  <si>
    <t>2050804</t>
    <phoneticPr fontId="2" type="noConversion"/>
  </si>
  <si>
    <t>2070104</t>
    <phoneticPr fontId="2" type="noConversion"/>
  </si>
  <si>
    <t>2080504</t>
    <phoneticPr fontId="2" type="noConversion"/>
  </si>
  <si>
    <t>2101104</t>
    <phoneticPr fontId="2" type="noConversion"/>
  </si>
  <si>
    <t>2210204</t>
    <phoneticPr fontId="2" type="noConversion"/>
  </si>
  <si>
    <t>20703</t>
    <phoneticPr fontId="2" type="noConversion"/>
  </si>
  <si>
    <t>2050805</t>
    <phoneticPr fontId="2" type="noConversion"/>
  </si>
  <si>
    <t>2070305</t>
    <phoneticPr fontId="2" type="noConversion"/>
  </si>
  <si>
    <t>2080505</t>
    <phoneticPr fontId="2" type="noConversion"/>
  </si>
  <si>
    <t>2101105</t>
    <phoneticPr fontId="2" type="noConversion"/>
  </si>
  <si>
    <t>2210205</t>
    <phoneticPr fontId="2" type="noConversion"/>
  </si>
  <si>
    <t>2050806</t>
    <phoneticPr fontId="2" type="noConversion"/>
  </si>
  <si>
    <t>2070106</t>
    <phoneticPr fontId="2" type="noConversion"/>
  </si>
  <si>
    <t>2080506</t>
    <phoneticPr fontId="2" type="noConversion"/>
  </si>
  <si>
    <t>2101106</t>
    <phoneticPr fontId="2" type="noConversion"/>
  </si>
  <si>
    <t>2210206</t>
    <phoneticPr fontId="2" type="noConversion"/>
  </si>
  <si>
    <t>2080507</t>
    <phoneticPr fontId="2" type="noConversion"/>
  </si>
  <si>
    <t>2050807</t>
    <phoneticPr fontId="2" type="noConversion"/>
  </si>
  <si>
    <t>2070107</t>
    <phoneticPr fontId="2" type="noConversion"/>
  </si>
  <si>
    <t>2101107</t>
    <phoneticPr fontId="2" type="noConversion"/>
  </si>
  <si>
    <t>2210207</t>
    <phoneticPr fontId="2" type="noConversion"/>
  </si>
  <si>
    <t>2070308</t>
    <phoneticPr fontId="2" type="noConversion"/>
  </si>
  <si>
    <r>
      <t xml:space="preserve">  </t>
    </r>
    <r>
      <rPr>
        <sz val="10"/>
        <rFont val="宋体"/>
        <family val="3"/>
        <charset val="134"/>
      </rPr>
      <t>培训支出</t>
    </r>
    <phoneticPr fontId="2" type="noConversion"/>
  </si>
  <si>
    <t>公务用车运行维护费</t>
    <phoneticPr fontId="2" type="noConversion"/>
  </si>
  <si>
    <t>购置费</t>
    <phoneticPr fontId="2" type="noConversion"/>
  </si>
  <si>
    <t>干部教育经费</t>
    <phoneticPr fontId="2" type="noConversion"/>
  </si>
  <si>
    <t>离退休费支出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</si>
</sst>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1" formatCode="_ * #,##0_ ;_ * \-#,##0_ ;_ * &quot;-&quot;_ ;_ @_ "/>
    <numFmt numFmtId="43" formatCode="_ * #,##0.00_ ;_ * \-#,##0.00_ ;_ * &quot;-&quot;??_ ;_ @_ "/>
    <numFmt numFmtId="176" formatCode="#,##0.0000"/>
    <numFmt numFmtId="177" formatCode="00"/>
    <numFmt numFmtId="178" formatCode="#,##0.0_ "/>
    <numFmt numFmtId="179" formatCode="* #,##0.00;* \-#,##0.00;* &quot;&quot;??;@"/>
    <numFmt numFmtId="180" formatCode="0000"/>
    <numFmt numFmtId="181" formatCode="_(&quot;$&quot;* #,##0.00_);_(&quot;$&quot;* \(#,##0.00\);_(&quot;$&quot;* &quot;-&quot;??_);_(@_)"/>
    <numFmt numFmtId="182" formatCode="_(&quot;$&quot;* #,##0_);_(&quot;$&quot;* \(#,##0\);_(&quot;$&quot;* &quot;-&quot;_);_(@_)"/>
    <numFmt numFmtId="183" formatCode="_(&quot;$&quot;* #,##0.0_);_(&quot;$&quot;* \(#,##0.0\);_(&quot;$&quot;* &quot;-&quot;??_);_(@_)"/>
    <numFmt numFmtId="184" formatCode="_(&quot;$&quot;* #,##0_);_(&quot;$&quot;* \(#,##0\);_(&quot;$&quot;* &quot;-&quot;??_);_(@_)"/>
    <numFmt numFmtId="185" formatCode="mmm\ dd\,\ yy"/>
    <numFmt numFmtId="186" formatCode="mm/dd/yy_)"/>
  </numFmts>
  <fonts count="27">
    <font>
      <sz val="11"/>
      <color theme="1"/>
      <name val="等线"/>
      <family val="2"/>
      <charset val="134"/>
      <scheme val="minor"/>
    </font>
    <font>
      <sz val="16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b/>
      <sz val="22"/>
      <name val="宋体"/>
      <family val="3"/>
      <charset val="134"/>
    </font>
    <font>
      <sz val="10"/>
      <name val="宋体"/>
      <family val="3"/>
      <charset val="134"/>
    </font>
    <font>
      <sz val="10"/>
      <name val="Times New Roman"/>
      <family val="1"/>
    </font>
    <font>
      <sz val="10"/>
      <color indexed="8"/>
      <name val="宋体"/>
      <family val="3"/>
      <charset val="134"/>
    </font>
    <font>
      <sz val="20"/>
      <color theme="1"/>
      <name val="黑体"/>
      <family val="3"/>
      <charset val="134"/>
    </font>
    <font>
      <sz val="11"/>
      <color indexed="8"/>
      <name val="宋体"/>
      <family val="3"/>
      <charset val="134"/>
    </font>
    <font>
      <sz val="10"/>
      <name val="Arial"/>
      <family val="2"/>
    </font>
    <font>
      <b/>
      <sz val="15"/>
      <name val="宋体"/>
      <family val="3"/>
      <charset val="134"/>
    </font>
    <font>
      <sz val="12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sz val="10"/>
      <color indexed="8"/>
      <name val="Arial"/>
      <family val="2"/>
    </font>
    <font>
      <sz val="12"/>
      <name val="Courier"/>
      <family val="3"/>
    </font>
    <font>
      <sz val="11"/>
      <name val="ＭＳ Ｐゴシック"/>
      <family val="2"/>
    </font>
    <font>
      <b/>
      <sz val="12"/>
      <name val="Arial"/>
      <family val="2"/>
    </font>
    <font>
      <sz val="7"/>
      <name val="Small Fonts"/>
      <family val="2"/>
    </font>
    <font>
      <sz val="10"/>
      <name val="MS Sans Serif"/>
      <family val="2"/>
    </font>
    <font>
      <sz val="12"/>
      <name val="바탕체"/>
      <family val="3"/>
    </font>
    <font>
      <sz val="11"/>
      <name val="蹈框"/>
      <charset val="134"/>
    </font>
    <font>
      <sz val="10"/>
      <name val="微软雅黑"/>
      <family val="3"/>
      <charset val="134"/>
    </font>
    <font>
      <sz val="10"/>
      <name val="Times New Roman"/>
      <family val="3"/>
      <charset val="134"/>
    </font>
    <font>
      <sz val="10"/>
      <name val="微软雅黑"/>
      <family val="1"/>
      <charset val="134"/>
    </font>
    <font>
      <sz val="10"/>
      <color theme="1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01">
    <xf numFmtId="0" fontId="0" fillId="0" borderId="0">
      <alignment vertical="center"/>
    </xf>
    <xf numFmtId="0" fontId="3" fillId="0" borderId="0"/>
    <xf numFmtId="0" fontId="9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top"/>
    </xf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0" fontId="18" fillId="0" borderId="13" applyNumberFormat="0" applyAlignment="0" applyProtection="0">
      <alignment horizontal="left" vertical="center"/>
    </xf>
    <xf numFmtId="0" fontId="18" fillId="0" borderId="6">
      <alignment horizontal="left" vertical="center"/>
    </xf>
    <xf numFmtId="37" fontId="19" fillId="0" borderId="0"/>
    <xf numFmtId="0" fontId="20" fillId="0" borderId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184" fontId="12" fillId="0" borderId="0" applyFont="0" applyFill="0" applyBorder="0" applyAlignment="0" applyProtection="0"/>
    <xf numFmtId="185" fontId="12" fillId="0" borderId="0" applyFont="0" applyFill="0" applyBorder="0" applyAlignment="0" applyProtection="0"/>
    <xf numFmtId="183" fontId="12" fillId="0" borderId="0" applyFont="0" applyFill="0" applyBorder="0" applyAlignment="0" applyProtection="0"/>
    <xf numFmtId="186" fontId="12" fillId="0" borderId="0" applyFont="0" applyFill="0" applyBorder="0" applyAlignment="0" applyProtection="0"/>
    <xf numFmtId="0" fontId="6" fillId="0" borderId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22" fillId="0" borderId="0"/>
    <xf numFmtId="0" fontId="16" fillId="0" borderId="0"/>
    <xf numFmtId="38" fontId="17" fillId="0" borderId="0" applyFont="0" applyFill="0" applyBorder="0" applyAlignment="0" applyProtection="0"/>
    <xf numFmtId="4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21" fillId="0" borderId="0"/>
  </cellStyleXfs>
  <cellXfs count="136">
    <xf numFmtId="0" fontId="0" fillId="0" borderId="0" xfId="0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5" fillId="0" borderId="1" xfId="0" applyNumberFormat="1" applyFont="1" applyFill="1" applyBorder="1" applyAlignment="1" applyProtection="1">
      <alignment horizontal="centerContinuous" vertical="center"/>
    </xf>
    <xf numFmtId="0" fontId="5" fillId="0" borderId="2" xfId="0" applyNumberFormat="1" applyFont="1" applyFill="1" applyBorder="1" applyAlignment="1" applyProtection="1">
      <alignment horizontal="centerContinuous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5" fillId="0" borderId="4" xfId="0" applyNumberFormat="1" applyFont="1" applyFill="1" applyBorder="1" applyAlignment="1" applyProtection="1">
      <alignment horizontal="center" vertical="center"/>
    </xf>
    <xf numFmtId="4" fontId="5" fillId="0" borderId="5" xfId="0" applyNumberFormat="1" applyFont="1" applyFill="1" applyBorder="1" applyAlignment="1" applyProtection="1">
      <alignment horizontal="center" vertical="center"/>
    </xf>
    <xf numFmtId="0" fontId="5" fillId="0" borderId="5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vertical="center"/>
    </xf>
    <xf numFmtId="4" fontId="5" fillId="0" borderId="3" xfId="0" applyNumberFormat="1" applyFont="1" applyFill="1" applyBorder="1" applyAlignment="1" applyProtection="1">
      <alignment horizontal="right" vertical="center" wrapText="1"/>
    </xf>
    <xf numFmtId="0" fontId="5" fillId="0" borderId="6" xfId="0" applyNumberFormat="1" applyFont="1" applyFill="1" applyBorder="1" applyAlignment="1" applyProtection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2" xfId="0" applyNumberFormat="1" applyFont="1" applyFill="1" applyBorder="1" applyAlignment="1" applyProtection="1">
      <alignment horizontal="left" vertical="center"/>
    </xf>
    <xf numFmtId="4" fontId="5" fillId="0" borderId="1" xfId="0" applyNumberFormat="1" applyFont="1" applyFill="1" applyBorder="1" applyAlignment="1" applyProtection="1">
      <alignment horizontal="right" vertical="center" wrapText="1"/>
    </xf>
    <xf numFmtId="0" fontId="6" fillId="0" borderId="6" xfId="0" applyNumberFormat="1" applyFont="1" applyFill="1" applyBorder="1" applyAlignment="1" applyProtection="1">
      <alignment vertical="center"/>
    </xf>
    <xf numFmtId="4" fontId="5" fillId="0" borderId="5" xfId="0" applyNumberFormat="1" applyFont="1" applyFill="1" applyBorder="1" applyAlignment="1" applyProtection="1">
      <alignment horizontal="right" vertical="center" wrapText="1"/>
    </xf>
    <xf numFmtId="0" fontId="6" fillId="0" borderId="2" xfId="0" applyNumberFormat="1" applyFont="1" applyFill="1" applyBorder="1" applyAlignment="1" applyProtection="1">
      <alignment vertical="center"/>
    </xf>
    <xf numFmtId="0" fontId="6" fillId="0" borderId="7" xfId="0" applyNumberFormat="1" applyFont="1" applyFill="1" applyBorder="1" applyAlignment="1" applyProtection="1">
      <alignment vertical="center"/>
    </xf>
    <xf numFmtId="4" fontId="5" fillId="0" borderId="8" xfId="0" applyNumberFormat="1" applyFont="1" applyFill="1" applyBorder="1" applyAlignment="1" applyProtection="1">
      <alignment horizontal="right" vertical="center" wrapText="1"/>
    </xf>
    <xf numFmtId="4" fontId="6" fillId="0" borderId="1" xfId="0" applyNumberFormat="1" applyFont="1" applyFill="1" applyBorder="1" applyAlignment="1" applyProtection="1">
      <alignment vertical="center"/>
    </xf>
    <xf numFmtId="4" fontId="5" fillId="0" borderId="9" xfId="0" applyNumberFormat="1" applyFont="1" applyFill="1" applyBorder="1" applyAlignment="1" applyProtection="1">
      <alignment horizontal="right" vertical="center" wrapText="1"/>
    </xf>
    <xf numFmtId="4" fontId="5" fillId="0" borderId="4" xfId="0" applyNumberFormat="1" applyFont="1" applyFill="1" applyBorder="1" applyAlignment="1" applyProtection="1">
      <alignment horizontal="right" vertical="center" wrapText="1"/>
    </xf>
    <xf numFmtId="4" fontId="0" fillId="0" borderId="3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/>
    <xf numFmtId="0" fontId="5" fillId="0" borderId="2" xfId="0" applyFont="1" applyFill="1" applyBorder="1" applyAlignment="1">
      <alignment vertical="center"/>
    </xf>
    <xf numFmtId="0" fontId="5" fillId="0" borderId="1" xfId="0" applyNumberFormat="1" applyFont="1" applyFill="1" applyBorder="1" applyAlignment="1" applyProtection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5" fillId="0" borderId="6" xfId="0" applyNumberFormat="1" applyFont="1" applyFill="1" applyBorder="1" applyAlignment="1" applyProtection="1">
      <alignment horizontal="center" vertical="center"/>
    </xf>
    <xf numFmtId="0" fontId="5" fillId="0" borderId="10" xfId="0" applyNumberFormat="1" applyFont="1" applyFill="1" applyBorder="1" applyAlignment="1" applyProtection="1">
      <alignment horizontal="left" vertical="center"/>
    </xf>
    <xf numFmtId="4" fontId="5" fillId="0" borderId="5" xfId="0" applyNumberFormat="1" applyFont="1" applyFill="1" applyBorder="1" applyAlignment="1">
      <alignment horizontal="right" vertical="center" wrapText="1"/>
    </xf>
    <xf numFmtId="0" fontId="5" fillId="0" borderId="10" xfId="0" applyFont="1" applyFill="1" applyBorder="1" applyAlignment="1">
      <alignment vertical="center"/>
    </xf>
    <xf numFmtId="0" fontId="6" fillId="0" borderId="10" xfId="0" applyNumberFormat="1" applyFont="1" applyFill="1" applyBorder="1" applyAlignment="1" applyProtection="1">
      <alignment vertical="center"/>
    </xf>
    <xf numFmtId="4" fontId="6" fillId="0" borderId="1" xfId="0" applyNumberFormat="1" applyFont="1" applyFill="1" applyBorder="1" applyAlignment="1" applyProtection="1">
      <alignment horizontal="right" vertical="center" wrapText="1"/>
    </xf>
    <xf numFmtId="4" fontId="5" fillId="0" borderId="4" xfId="0" applyNumberFormat="1" applyFont="1" applyFill="1" applyBorder="1" applyAlignment="1">
      <alignment horizontal="right" vertical="center" wrapText="1"/>
    </xf>
    <xf numFmtId="4" fontId="6" fillId="0" borderId="3" xfId="0" applyNumberFormat="1" applyFont="1" applyFill="1" applyBorder="1" applyAlignment="1" applyProtection="1">
      <alignment horizontal="right" vertical="center" wrapText="1"/>
    </xf>
    <xf numFmtId="0" fontId="6" fillId="0" borderId="1" xfId="0" applyNumberFormat="1" applyFont="1" applyFill="1" applyBorder="1" applyAlignment="1" applyProtection="1">
      <alignment vertical="center"/>
    </xf>
    <xf numFmtId="176" fontId="5" fillId="0" borderId="1" xfId="0" applyNumberFormat="1" applyFont="1" applyFill="1" applyBorder="1" applyAlignment="1" applyProtection="1">
      <alignment horizontal="right" vertical="center" wrapText="1"/>
    </xf>
    <xf numFmtId="177" fontId="4" fillId="0" borderId="0" xfId="0" applyNumberFormat="1" applyFont="1" applyFill="1" applyAlignment="1" applyProtection="1">
      <alignment horizontal="centerContinuous" vertical="center"/>
    </xf>
    <xf numFmtId="49" fontId="5" fillId="0" borderId="0" xfId="0" applyNumberFormat="1" applyFont="1" applyFill="1" applyAlignment="1">
      <alignment horizontal="center" vertical="center"/>
    </xf>
    <xf numFmtId="0" fontId="5" fillId="0" borderId="0" xfId="0" applyNumberFormat="1" applyFont="1" applyFill="1" applyAlignment="1" applyProtection="1">
      <alignment vertical="center" wrapText="1"/>
    </xf>
    <xf numFmtId="4" fontId="5" fillId="0" borderId="0" xfId="0" applyNumberFormat="1" applyFont="1" applyFill="1" applyAlignment="1" applyProtection="1">
      <alignment horizontal="right" vertical="center" wrapText="1"/>
    </xf>
    <xf numFmtId="178" fontId="5" fillId="0" borderId="0" xfId="0" applyNumberFormat="1" applyFont="1" applyFill="1" applyAlignment="1" applyProtection="1">
      <alignment horizontal="right" vertical="center" wrapText="1"/>
    </xf>
    <xf numFmtId="178" fontId="5" fillId="0" borderId="0" xfId="0" applyNumberFormat="1" applyFont="1" applyFill="1" applyAlignment="1" applyProtection="1">
      <alignment horizontal="right" vertical="center"/>
    </xf>
    <xf numFmtId="179" fontId="5" fillId="0" borderId="11" xfId="0" applyNumberFormat="1" applyFont="1" applyFill="1" applyBorder="1" applyAlignment="1">
      <alignment horizontal="center" vertical="center" wrapText="1"/>
    </xf>
    <xf numFmtId="179" fontId="5" fillId="0" borderId="4" xfId="0" applyNumberFormat="1" applyFont="1" applyFill="1" applyBorder="1" applyAlignment="1">
      <alignment horizontal="center" vertical="center" wrapText="1"/>
    </xf>
    <xf numFmtId="179" fontId="5" fillId="0" borderId="12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/>
    </xf>
    <xf numFmtId="1" fontId="5" fillId="0" borderId="5" xfId="0" applyNumberFormat="1" applyFont="1" applyFill="1" applyBorder="1" applyAlignment="1">
      <alignment horizontal="center" vertical="center" wrapText="1"/>
    </xf>
    <xf numFmtId="1" fontId="5" fillId="0" borderId="4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left" vertical="center" wrapText="1"/>
    </xf>
    <xf numFmtId="4" fontId="5" fillId="0" borderId="6" xfId="0" applyNumberFormat="1" applyFont="1" applyFill="1" applyBorder="1" applyAlignment="1" applyProtection="1">
      <alignment horizontal="right" vertical="center" wrapText="1"/>
    </xf>
    <xf numFmtId="4" fontId="5" fillId="0" borderId="2" xfId="0" applyNumberFormat="1" applyFont="1" applyFill="1" applyBorder="1" applyAlignment="1" applyProtection="1">
      <alignment horizontal="right" vertical="center" wrapText="1"/>
    </xf>
    <xf numFmtId="180" fontId="5" fillId="0" borderId="0" xfId="0" applyNumberFormat="1" applyFont="1" applyFill="1" applyAlignment="1">
      <alignment horizontal="center" vertical="center"/>
    </xf>
    <xf numFmtId="0" fontId="5" fillId="0" borderId="0" xfId="0" applyNumberFormat="1" applyFont="1" applyFill="1" applyAlignment="1">
      <alignment horizontal="left" vertical="center"/>
    </xf>
    <xf numFmtId="0" fontId="5" fillId="0" borderId="0" xfId="0" applyNumberFormat="1" applyFont="1" applyFill="1" applyAlignment="1" applyProtection="1">
      <alignment vertical="center"/>
    </xf>
    <xf numFmtId="0" fontId="0" fillId="0" borderId="0" xfId="0" applyAlignment="1"/>
    <xf numFmtId="180" fontId="5" fillId="0" borderId="1" xfId="0" applyNumberFormat="1" applyFont="1" applyFill="1" applyBorder="1" applyAlignment="1" applyProtection="1">
      <alignment horizontal="centerContinuous" vertical="center"/>
    </xf>
    <xf numFmtId="180" fontId="5" fillId="0" borderId="3" xfId="0" applyNumberFormat="1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6" xfId="0" applyNumberFormat="1" applyFont="1" applyFill="1" applyBorder="1" applyAlignment="1" applyProtection="1">
      <alignment horizontal="left" vertical="center" wrapText="1"/>
    </xf>
    <xf numFmtId="0" fontId="5" fillId="0" borderId="2" xfId="0" applyNumberFormat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26" fillId="0" borderId="1" xfId="0" applyFont="1" applyBorder="1">
      <alignment vertical="center"/>
    </xf>
    <xf numFmtId="49" fontId="24" fillId="0" borderId="1" xfId="1" applyNumberFormat="1" applyFont="1" applyFill="1" applyBorder="1" applyAlignment="1" applyProtection="1">
      <alignment horizontal="left" vertical="center" wrapText="1"/>
    </xf>
    <xf numFmtId="49" fontId="6" fillId="0" borderId="1" xfId="1" applyNumberFormat="1" applyFont="1" applyFill="1" applyBorder="1" applyAlignment="1" applyProtection="1">
      <alignment horizontal="left" vertical="center" wrapText="1"/>
    </xf>
    <xf numFmtId="49" fontId="25" fillId="0" borderId="1" xfId="1" applyNumberFormat="1" applyFont="1" applyFill="1" applyBorder="1" applyAlignment="1" applyProtection="1">
      <alignment horizontal="left" vertical="center" wrapText="1"/>
    </xf>
    <xf numFmtId="0" fontId="3" fillId="0" borderId="1" xfId="1" applyBorder="1" applyAlignment="1">
      <alignment horizontal="centerContinuous" vertical="center"/>
    </xf>
    <xf numFmtId="0" fontId="3" fillId="0" borderId="1" xfId="1" applyFill="1" applyBorder="1" applyAlignment="1">
      <alignment horizontal="centerContinuous" vertical="center"/>
    </xf>
    <xf numFmtId="4" fontId="3" fillId="0" borderId="1" xfId="1" applyNumberFormat="1" applyFont="1" applyFill="1" applyBorder="1" applyAlignment="1" applyProtection="1">
      <alignment horizontal="right" vertical="center" wrapText="1"/>
    </xf>
    <xf numFmtId="0" fontId="5" fillId="0" borderId="0" xfId="1" applyFont="1" applyAlignment="1">
      <alignment horizontal="center" vertical="center"/>
    </xf>
    <xf numFmtId="0" fontId="5" fillId="0" borderId="0" xfId="1" applyFont="1" applyFill="1" applyAlignment="1">
      <alignment vertical="center"/>
    </xf>
    <xf numFmtId="49" fontId="5" fillId="0" borderId="1" xfId="1" applyNumberFormat="1" applyFont="1" applyFill="1" applyBorder="1" applyAlignment="1" applyProtection="1">
      <alignment horizontal="left" vertical="center" wrapText="1"/>
    </xf>
    <xf numFmtId="4" fontId="5" fillId="0" borderId="1" xfId="1" applyNumberFormat="1" applyFont="1" applyFill="1" applyBorder="1" applyAlignment="1" applyProtection="1">
      <alignment horizontal="right" vertical="center" wrapText="1"/>
    </xf>
    <xf numFmtId="0" fontId="3" fillId="0" borderId="0" xfId="1" applyFont="1" applyAlignment="1">
      <alignment horizontal="right"/>
    </xf>
    <xf numFmtId="0" fontId="5" fillId="0" borderId="1" xfId="1" applyNumberFormat="1" applyFont="1" applyFill="1" applyBorder="1" applyAlignment="1" applyProtection="1">
      <alignment horizontal="centerContinuous" vertical="center"/>
    </xf>
    <xf numFmtId="0" fontId="3" fillId="0" borderId="1" xfId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4" fontId="6" fillId="0" borderId="1" xfId="1" applyNumberFormat="1" applyFont="1" applyFill="1" applyBorder="1" applyAlignment="1" applyProtection="1">
      <alignment horizontal="left" vertical="center" wrapText="1"/>
    </xf>
    <xf numFmtId="0" fontId="5" fillId="0" borderId="1" xfId="1" applyNumberFormat="1" applyFont="1" applyFill="1" applyBorder="1" applyAlignment="1" applyProtection="1">
      <alignment vertical="center"/>
    </xf>
    <xf numFmtId="0" fontId="5" fillId="0" borderId="1" xfId="1" applyFont="1" applyFill="1" applyBorder="1" applyAlignment="1">
      <alignment horizontal="centerContinuous" vertical="center"/>
    </xf>
    <xf numFmtId="0" fontId="3" fillId="0" borderId="1" xfId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4" fontId="6" fillId="0" borderId="1" xfId="1" applyNumberFormat="1" applyFont="1" applyFill="1" applyBorder="1" applyAlignment="1" applyProtection="1">
      <alignment horizontal="right" vertical="center" wrapText="1"/>
    </xf>
    <xf numFmtId="0" fontId="5" fillId="0" borderId="1" xfId="1" applyFont="1" applyBorder="1" applyAlignment="1">
      <alignment horizontal="centerContinuous" vertical="center"/>
    </xf>
    <xf numFmtId="4" fontId="5" fillId="0" borderId="1" xfId="1" applyNumberFormat="1" applyFont="1" applyFill="1" applyBorder="1" applyAlignment="1" applyProtection="1">
      <alignment horizontal="left" vertical="center" wrapText="1"/>
    </xf>
    <xf numFmtId="0" fontId="1" fillId="0" borderId="0" xfId="0" applyFont="1" applyAlignment="1">
      <alignment horizontal="center"/>
    </xf>
    <xf numFmtId="0" fontId="4" fillId="0" borderId="0" xfId="0" applyNumberFormat="1" applyFont="1" applyFill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178" fontId="5" fillId="0" borderId="2" xfId="0" applyNumberFormat="1" applyFont="1" applyFill="1" applyBorder="1" applyAlignment="1" applyProtection="1">
      <alignment horizontal="center" vertical="center" wrapText="1"/>
    </xf>
    <xf numFmtId="178" fontId="5" fillId="0" borderId="1" xfId="0" applyNumberFormat="1" applyFont="1" applyFill="1" applyBorder="1" applyAlignment="1" applyProtection="1">
      <alignment horizontal="center" vertical="center" wrapText="1"/>
    </xf>
    <xf numFmtId="178" fontId="5" fillId="0" borderId="10" xfId="0" applyNumberFormat="1" applyFont="1" applyFill="1" applyBorder="1" applyAlignment="1" applyProtection="1">
      <alignment horizontal="center" vertical="center" wrapText="1"/>
    </xf>
    <xf numFmtId="178" fontId="5" fillId="0" borderId="11" xfId="0" applyNumberFormat="1" applyFont="1" applyFill="1" applyBorder="1" applyAlignment="1" applyProtection="1">
      <alignment horizontal="center" vertical="center" wrapText="1"/>
    </xf>
    <xf numFmtId="178" fontId="5" fillId="0" borderId="4" xfId="0" applyNumberFormat="1" applyFont="1" applyFill="1" applyBorder="1" applyAlignment="1" applyProtection="1">
      <alignment horizontal="center" vertical="center" wrapText="1"/>
    </xf>
    <xf numFmtId="178" fontId="5" fillId="0" borderId="12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6" xfId="0" applyNumberFormat="1" applyFont="1" applyFill="1" applyBorder="1" applyAlignment="1" applyProtection="1">
      <alignment horizontal="center" vertical="center" wrapText="1"/>
    </xf>
    <xf numFmtId="4" fontId="5" fillId="0" borderId="1" xfId="0" applyNumberFormat="1" applyFont="1" applyFill="1" applyBorder="1" applyAlignment="1" applyProtection="1">
      <alignment horizontal="center" vertical="center" wrapText="1"/>
    </xf>
    <xf numFmtId="178" fontId="5" fillId="0" borderId="9" xfId="0" applyNumberFormat="1" applyFont="1" applyFill="1" applyBorder="1" applyAlignment="1" applyProtection="1">
      <alignment horizontal="center" vertical="center" wrapText="1"/>
    </xf>
    <xf numFmtId="178" fontId="5" fillId="0" borderId="3" xfId="0" applyNumberFormat="1" applyFont="1" applyFill="1" applyBorder="1" applyAlignment="1" applyProtection="1">
      <alignment horizontal="center" vertical="center" wrapText="1"/>
    </xf>
    <xf numFmtId="178" fontId="5" fillId="0" borderId="8" xfId="0" applyNumberFormat="1" applyFont="1" applyFill="1" applyBorder="1" applyAlignment="1" applyProtection="1">
      <alignment horizontal="center" vertical="center" wrapText="1"/>
    </xf>
    <xf numFmtId="4" fontId="5" fillId="0" borderId="10" xfId="0" applyNumberFormat="1" applyFont="1" applyFill="1" applyBorder="1" applyAlignment="1" applyProtection="1">
      <alignment horizontal="center" vertical="center" wrapText="1"/>
    </xf>
    <xf numFmtId="179" fontId="5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center" vertical="center"/>
    </xf>
    <xf numFmtId="177" fontId="4" fillId="0" borderId="0" xfId="0" applyNumberFormat="1" applyFont="1" applyFill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8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/>
    </xf>
    <xf numFmtId="180" fontId="5" fillId="0" borderId="1" xfId="0" applyNumberFormat="1" applyFont="1" applyFill="1" applyBorder="1" applyAlignment="1" applyProtection="1">
      <alignment horizontal="center" vertical="center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12" xfId="0" applyNumberFormat="1" applyFont="1" applyFill="1" applyBorder="1" applyAlignment="1" applyProtection="1">
      <alignment horizontal="center" vertical="center" wrapText="1"/>
    </xf>
    <xf numFmtId="178" fontId="5" fillId="0" borderId="2" xfId="0" applyNumberFormat="1" applyFont="1" applyFill="1" applyBorder="1" applyAlignment="1" applyProtection="1">
      <alignment horizontal="center" vertical="center"/>
    </xf>
    <xf numFmtId="178" fontId="5" fillId="0" borderId="1" xfId="0" applyNumberFormat="1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10" xfId="0" applyBorder="1" applyAlignment="1">
      <alignment vertical="center"/>
    </xf>
    <xf numFmtId="0" fontId="5" fillId="0" borderId="1" xfId="1" applyFont="1" applyFill="1" applyBorder="1" applyAlignment="1">
      <alignment horizontal="center" vertical="center" wrapText="1"/>
    </xf>
    <xf numFmtId="0" fontId="11" fillId="0" borderId="0" xfId="1" applyNumberFormat="1" applyFont="1" applyFill="1" applyAlignment="1" applyProtection="1">
      <alignment horizontal="center" vertical="center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5" fillId="0" borderId="1" xfId="1" applyFont="1" applyBorder="1" applyAlignment="1">
      <alignment horizontal="center" vertical="center"/>
    </xf>
  </cellXfs>
  <cellStyles count="101">
    <cellStyle name="40% - 强调文字颜色 3 2" xfId="2" xr:uid="{64318A49-924F-4410-909C-1EA6B280D896}"/>
    <cellStyle name="ColLevel_0" xfId="3" xr:uid="{2FCFDD47-B7F2-44CD-8AD0-8CFE1EED1AC4}"/>
    <cellStyle name="Comma [0]_1995" xfId="4" xr:uid="{E84F00D3-2F0A-43DD-A324-164470B18291}"/>
    <cellStyle name="Comma_1995" xfId="5" xr:uid="{EFB01293-8DB2-4DF4-B4C5-6527A5A6FEDF}"/>
    <cellStyle name="Currency [0]_1995" xfId="6" xr:uid="{BB4FBA5A-69D8-4D31-80CF-7435A6AD7434}"/>
    <cellStyle name="Currency_1995" xfId="7" xr:uid="{B79E956A-6610-4DE5-89C4-6C7ADA66CF2D}"/>
    <cellStyle name="Header1" xfId="8" xr:uid="{BAB4E4F4-73F5-4B84-A9C7-56EF7D472B75}"/>
    <cellStyle name="Header2" xfId="9" xr:uid="{5CC90899-3C1D-4AF9-A1E5-61A1E11582BF}"/>
    <cellStyle name="no dec" xfId="10" xr:uid="{AF0A6BD9-63CC-41FF-B75E-1E4BC746827F}"/>
    <cellStyle name="Normal_APR" xfId="11" xr:uid="{3CDBA236-23A3-42F5-96C9-6D60B6D51230}"/>
    <cellStyle name="RowLevel_0" xfId="12" xr:uid="{2698FE46-ACC1-409F-809B-AD0DEAE08F70}"/>
    <cellStyle name="差 2" xfId="13" xr:uid="{AEBB28D5-B716-4099-975F-874E622F2AAC}"/>
    <cellStyle name="差_“一下”控制数" xfId="14" xr:uid="{D1D6A9D5-5672-4510-802A-1BA3A910712A}"/>
    <cellStyle name="差_1.2津贴补贴义务绩效工资标准表" xfId="15" xr:uid="{07702BAD-6851-448A-9960-3E0244B98A31}"/>
    <cellStyle name="差_1.2津贴补贴义务绩效工资标准表_“一下”控制数" xfId="16" xr:uid="{C65D8726-1DF6-45CF-9424-A38097DB0DAF}"/>
    <cellStyle name="差_1.2津贴补贴义务绩效工资标准表_2012年市直部门预算收支总表" xfId="17" xr:uid="{6EE10DF5-04CC-42AA-BB19-36FF313D65D0}"/>
    <cellStyle name="差_1.2津贴补贴义务绩效工资标准表_义教办20090101义教绩效标准" xfId="18" xr:uid="{B2BF26EF-1E43-48C2-984C-9E434EF7756A}"/>
    <cellStyle name="差_1.2津贴补贴义务绩效工资标准表_义教办20090101义教绩效标准_“一下”控制数" xfId="19" xr:uid="{48B85343-7AD9-4FB4-9F57-B2414B881889}"/>
    <cellStyle name="差_1.2津贴补贴义务绩效工资标准表_义教办20090101义教绩效标准_2012年市直部门预算收支总表" xfId="20" xr:uid="{FF9386D9-D149-4277-A935-7E9AB41CA0B1}"/>
    <cellStyle name="差_2012年市直部门预算收支总表" xfId="21" xr:uid="{710A5C26-0AEF-4195-A5BE-62C26C9BE68F}"/>
    <cellStyle name="差_Book1" xfId="22" xr:uid="{5DEE6C4D-DA7C-4248-B4F2-BD909441B5DC}"/>
    <cellStyle name="差_津贴补贴1.6义教人员机关工人压缩率" xfId="23" xr:uid="{A6156786-302A-4D55-A113-13B247883677}"/>
    <cellStyle name="差_津贴补贴1.6义教人员机关工人压缩率_“一下”控制数" xfId="24" xr:uid="{419B56F7-1B66-41DA-B8CE-739D27095B7D}"/>
    <cellStyle name="差_津贴补贴1.6义教人员机关工人压缩率_2012年市直部门预算收支总表" xfId="25" xr:uid="{A8F0A775-2E99-4C9A-A001-610F9C652906}"/>
    <cellStyle name="差_津贴补贴1.6义教人员机关工人压缩率_义教办20090101义教绩效标准" xfId="26" xr:uid="{F0B75FD8-710A-438C-9763-3E9BD6233529}"/>
    <cellStyle name="差_津贴补贴1.6义教人员机关工人压缩率_义教办20090101义教绩效标准_“一下”控制数" xfId="27" xr:uid="{203811E9-87E8-46CA-B5E6-B69CB0E9293B}"/>
    <cellStyle name="差_津贴补贴1.6义教人员机关工人压缩率_义教办20090101义教绩效标准_2012年市直部门预算收支总表" xfId="28" xr:uid="{62A5AD90-10D9-451C-839D-477BD40ED15B}"/>
    <cellStyle name="差_津贴不减通讯费1.3义教人员机关工人压缩率723" xfId="29" xr:uid="{50C5C067-8ECB-4BFE-B89E-72ED2351A8B1}"/>
    <cellStyle name="差_津贴不减通讯费1.3义教人员机关工人压缩率723_“一下”控制数" xfId="30" xr:uid="{FEB8763A-C319-4EE5-9CC3-CB2CB3405A27}"/>
    <cellStyle name="差_津贴不减通讯费1.3义教人员机关工人压缩率723_2012年市直部门预算收支总表" xfId="31" xr:uid="{368CF6F4-362A-4CD9-8870-D628034E87E3}"/>
    <cellStyle name="差_津贴不减通讯费1.3义教人员机关工人压缩率723_义教办20090101义教绩效标准" xfId="32" xr:uid="{1F3187C3-2BA4-4708-9F1B-CF02FF1E6B6F}"/>
    <cellStyle name="差_津贴不减通讯费1.3义教人员机关工人压缩率723_义教办20090101义教绩效标准_“一下”控制数" xfId="33" xr:uid="{9E986999-C14C-466F-AF44-A6F70BA3839B}"/>
    <cellStyle name="差_津贴不减通讯费1.3义教人员机关工人压缩率723_义教办20090101义教绩效标准_2012年市直部门预算收支总表" xfId="34" xr:uid="{F4FB3426-1E98-421C-8FE7-EC2EFA8C0F9B}"/>
    <cellStyle name="差_津贴减通讯费1.2-1.4义教人员机关工人压缩率725" xfId="35" xr:uid="{54B96D92-7178-4B29-A9B6-8C109014BB26}"/>
    <cellStyle name="差_津贴减通讯费1.2-1.4义教人员机关工人压缩率725_“一下”控制数" xfId="36" xr:uid="{75004452-8914-498C-ABE2-DF7F21583F48}"/>
    <cellStyle name="差_津贴减通讯费1.2-1.4义教人员机关工人压缩率725_2012年市直部门预算收支总表" xfId="37" xr:uid="{540BC8CF-570D-48D9-B8E6-47E961C66A03}"/>
    <cellStyle name="差_津贴减通讯费1.2-1.4义教人员机关工人压缩率725_义教办20090101义教绩效标准" xfId="38" xr:uid="{9B2770F0-B56C-49A5-B8D6-0F28BAF6B72C}"/>
    <cellStyle name="差_津贴减通讯费1.2-1.4义教人员机关工人压缩率725_义教办20090101义教绩效标准_“一下”控制数" xfId="39" xr:uid="{4283E003-0B2F-4D05-923B-6389CF69232D}"/>
    <cellStyle name="差_津贴减通讯费1.2-1.4义教人员机关工人压缩率725_义教办20090101义教绩效标准_2012年市直部门预算收支总表" xfId="40" xr:uid="{2C2CA142-1DC0-4B50-A9AE-662E6AE785CC}"/>
    <cellStyle name="差_平均工资义教人员绩效雷机关工人压缩率" xfId="41" xr:uid="{EAD82B90-03AF-4F09-9055-00365FD9C193}"/>
    <cellStyle name="差_平均工资义教人员绩效雷机关工人压缩率_“一下”控制数" xfId="42" xr:uid="{BF698A0D-597D-4F7A-AC6B-6BF405C3BD07}"/>
    <cellStyle name="差_平均工资义教人员绩效雷机关工人压缩率_2012年市直部门预算收支总表" xfId="43" xr:uid="{737953BB-D5F2-4B28-A61E-E946A1E59BD3}"/>
    <cellStyle name="差_平均工资义教人员绩效雷机关工人压缩率_义教办20090101义教绩效标准" xfId="44" xr:uid="{82351E2D-83B7-40D6-B4A4-396BC223D07A}"/>
    <cellStyle name="差_平均工资义教人员绩效雷机关工人压缩率_义教办20090101义教绩效标准_“一下”控制数" xfId="45" xr:uid="{A2B5A971-6293-41AC-9749-5096BE0BE0E9}"/>
    <cellStyle name="差_平均工资义教人员绩效雷机关工人压缩率_义教办20090101义教绩效标准_2012年市直部门预算收支总表" xfId="46" xr:uid="{5E64E69B-8E7A-458E-8048-665C5D2CF9AE}"/>
    <cellStyle name="差_平均工资义教人员绩效雷机关工人压缩率090904" xfId="47" xr:uid="{BDFD3F26-3277-4FBA-9E44-54B43A6036CB}"/>
    <cellStyle name="差_平均工资义教人员绩效雷机关工人压缩率090904_“一下”控制数" xfId="48" xr:uid="{B66DFF97-001D-4AB6-8F76-24A5A07C3412}"/>
    <cellStyle name="差_平均工资义教人员绩效雷机关工人压缩率090904_2012年市直部门预算收支总表" xfId="49" xr:uid="{2CC2DF88-335A-4501-8140-DFA66D3E0828}"/>
    <cellStyle name="差_平均工资义教人员绩效雷机关工人压缩率090904_义教办20090101义教绩效标准" xfId="50" xr:uid="{0CF9F24E-BEED-459F-9A66-19C1A4732427}"/>
    <cellStyle name="差_平均工资义教人员绩效雷机关工人压缩率090904_义教办20090101义教绩效标准_“一下”控制数" xfId="51" xr:uid="{1CBDCA28-C30C-4048-9083-1FE36E7957C7}"/>
    <cellStyle name="差_平均工资义教人员绩效雷机关工人压缩率090904_义教办20090101义教绩效标准_2012年市直部门预算收支总表" xfId="52" xr:uid="{610ADC58-5E71-4597-9BEB-0B22D1A2C823}"/>
    <cellStyle name="差_平均工资义教人员绩效雷机关工人压缩率091016" xfId="53" xr:uid="{81B8F751-7EB4-4BD5-9952-2009B53EF5C4}"/>
    <cellStyle name="差_平均工资义教人员绩效雷机关工人压缩率091016_“一下”控制数" xfId="54" xr:uid="{ECDB5D53-9765-4F49-A579-615471826C78}"/>
    <cellStyle name="差_平均工资义教人员绩效雷机关工人压缩率091016_2012年市直部门预算收支总表" xfId="55" xr:uid="{90F115B8-4D2F-4A0D-B5E2-42EF92A221EB}"/>
    <cellStyle name="差_平均工资义教人员绩效雷机关工人压缩率091016_义教办20090101义教绩效标准" xfId="56" xr:uid="{F64DEA51-F34D-4E8B-96B2-FB6794E0DCCD}"/>
    <cellStyle name="差_平均工资义教人员绩效雷机关工人压缩率091016_义教办20090101义教绩效标准_“一下”控制数" xfId="57" xr:uid="{A13AB158-2EDB-471D-B6A4-0E1E5BFF8209}"/>
    <cellStyle name="差_平均工资义教人员绩效雷机关工人压缩率091016_义教办20090101义教绩效标准_2012年市直部门预算收支总表" xfId="58" xr:uid="{60F1B5E7-8274-42AA-AE2A-4FB688B382B9}"/>
    <cellStyle name="差_平均工资义教人员绩效雷机关工人压缩率2" xfId="59" xr:uid="{51A58E15-1066-45C0-84E5-3F9F4299C1FC}"/>
    <cellStyle name="差_平均工资义教人员绩效雷机关工人压缩率2_“一下”控制数" xfId="60" xr:uid="{03D68D54-7103-4787-8FF1-61910B63EF2B}"/>
    <cellStyle name="差_平均工资义教人员绩效雷机关工人压缩率2_2012年市直部门预算收支总表" xfId="61" xr:uid="{81005E6A-B08F-4554-9F8F-8F2359A795DD}"/>
    <cellStyle name="差_平均工资义教人员绩效雷机关工人压缩率2_义教办20090101义教绩效标准" xfId="62" xr:uid="{7B78AADC-1CE6-4C4A-97AA-F994589C9FBD}"/>
    <cellStyle name="差_平均工资义教人员绩效雷机关工人压缩率2_义教办20090101义教绩效标准_“一下”控制数" xfId="63" xr:uid="{FE62FA2A-FADE-403F-994A-BBA978FDE9F7}"/>
    <cellStyle name="差_平均工资义教人员绩效雷机关工人压缩率2_义教办20090101义教绩效标准_2012年市直部门预算收支总表" xfId="64" xr:uid="{0708B7DE-E5CE-42F7-8794-E21A3ADBB6F8}"/>
    <cellStyle name="差_平均水平1.2义教人员绩效工资计算091016" xfId="65" xr:uid="{1154DFB9-F789-4F61-81E9-864640B00EDC}"/>
    <cellStyle name="差_平均水平1.2义教人员绩效工资计算091016_“一下”控制数" xfId="66" xr:uid="{3DCB6828-F2CD-4A26-927B-5A1900A70880}"/>
    <cellStyle name="差_平均水平1.2义教人员绩效工资计算091016_2012年市直部门预算收支总表" xfId="67" xr:uid="{C776D7FD-036F-4D8F-B517-F51AD2D367E8}"/>
    <cellStyle name="差_平均水平1.2义教人员绩效工资计算091016_义教办20090101义教绩效标准" xfId="68" xr:uid="{E662C986-2C60-4F39-B91B-F50D8D8C5B8D}"/>
    <cellStyle name="差_平均水平1.2义教人员绩效工资计算091016_义教办20090101义教绩效标准_“一下”控制数" xfId="69" xr:uid="{D9A30522-94A3-46E5-9404-D00FF7C92C6D}"/>
    <cellStyle name="差_平均水平1.2义教人员绩效工资计算091016_义教办20090101义教绩效标准_2012年市直部门预算收支总表" xfId="70" xr:uid="{7843A33A-2BF3-4A0E-9313-05B1887B4EA5}"/>
    <cellStyle name="差_义教办20090101义教绩效标准" xfId="71" xr:uid="{C9EDBCA9-124A-4896-89F6-1D3AD4EA61BD}"/>
    <cellStyle name="差_义教办20090101义教绩效标准_“一下”控制数" xfId="72" xr:uid="{2A554A7F-0AEF-440C-9329-3AF07BBC8926}"/>
    <cellStyle name="差_义教办20090101义教绩效标准_2012年市直部门预算收支总表" xfId="73" xr:uid="{72934EC5-3494-48F5-9490-977F59C522D6}"/>
    <cellStyle name="差_义务教育绩效计算(2)" xfId="74" xr:uid="{AC1298E8-DFA9-49C0-8DBB-501DC4808D7C}"/>
    <cellStyle name="差_义务教育绩效计算(2)_“一下”控制数" xfId="75" xr:uid="{D5C7B831-E3B0-4F1A-A5F4-BC36840AE415}"/>
    <cellStyle name="差_义务教育绩效计算(2)_2012年市直部门预算收支总表" xfId="76" xr:uid="{AB4D906D-E17B-4C8B-8070-AE65C38321C6}"/>
    <cellStyle name="差_义务教育绩效计算(2)_义教办20090101义教绩效标准" xfId="77" xr:uid="{F00DC3D6-E453-416F-8C0F-32153BD0B06A}"/>
    <cellStyle name="差_义务教育绩效计算(2)_义教办20090101义教绩效标准_“一下”控制数" xfId="78" xr:uid="{CCC32DF8-EC15-478D-98FD-A7596ED14455}"/>
    <cellStyle name="差_义务教育绩效计算(2)_义教办20090101义教绩效标准_2012年市直部门预算收支总表" xfId="79" xr:uid="{6316D3B7-9ECB-4E84-8DE7-54DEC6E9E01C}"/>
    <cellStyle name="常规" xfId="0" builtinId="0"/>
    <cellStyle name="常规 2" xfId="80" xr:uid="{33A475F5-05A2-4091-8CD9-74D719DB2FF8}"/>
    <cellStyle name="常规 3" xfId="81" xr:uid="{941E9561-49E8-43F8-A8B1-A6914E614968}"/>
    <cellStyle name="常规 4" xfId="1" xr:uid="{EDB2DD90-DC92-45EC-9989-75916BF0BBA5}"/>
    <cellStyle name="好_“一下”控制数" xfId="82" xr:uid="{62AD4000-535D-405C-A40E-0E9185119ED6}"/>
    <cellStyle name="好_2012年市直部门预算收支总表" xfId="83" xr:uid="{0962F886-1965-4285-B3D7-26D461A0D3E8}"/>
    <cellStyle name="好_Book1" xfId="84" xr:uid="{B1E4E6B5-2D7A-4F6D-9E26-0D858938B3B4}"/>
    <cellStyle name="霓付 [0]_97MBO" xfId="85" xr:uid="{714DEB25-4999-490D-819A-EA68039D76E6}"/>
    <cellStyle name="霓付_97MBO" xfId="86" xr:uid="{E4A35D26-FEBC-4A54-8DA7-5BEC88BFF05C}"/>
    <cellStyle name="烹拳 [0]_97MBO" xfId="87" xr:uid="{F8A79559-5301-460A-AB16-3DD86C34CD4D}"/>
    <cellStyle name="烹拳_97MBO" xfId="88" xr:uid="{7048A2F9-08E0-4028-9A6A-AF02DC143B40}"/>
    <cellStyle name="普通_ 白土" xfId="89" xr:uid="{3B94750A-B533-4B4A-86E2-C8E2B2DEF79A}"/>
    <cellStyle name="千分位[0]_ 白土" xfId="90" xr:uid="{508E48E8-9BE8-4F5C-9909-BDB10BD1FE40}"/>
    <cellStyle name="千分位_ 白土" xfId="91" xr:uid="{4A76C4ED-74F6-485A-9BC1-899B5BB58CE3}"/>
    <cellStyle name="千位[0]_DDJS9601" xfId="92" xr:uid="{63D9ABB7-57EB-4E93-B10E-8CAFD5945D68}"/>
    <cellStyle name="千位_DDJS9601" xfId="93" xr:uid="{F3CF7773-5ED3-43AE-9B07-3DB63613E435}"/>
    <cellStyle name="钎霖_laroux" xfId="94" xr:uid="{AF54F9FD-FB35-43F6-B090-9FF857AE3AD4}"/>
    <cellStyle name="未定义" xfId="95" xr:uid="{68E4F450-7592-45FD-8A8E-E1D288CF33DC}"/>
    <cellStyle name="콤마 [0]_BOILER-CO1" xfId="96" xr:uid="{D6FF5A36-F73B-4DDC-848D-8ED7FCC0715C}"/>
    <cellStyle name="콤마_BOILER-CO1" xfId="97" xr:uid="{DC88AE64-8FE7-4465-B40C-C96036B76826}"/>
    <cellStyle name="통화 [0]_BOILER-CO1" xfId="98" xr:uid="{B454E4F1-5998-4B17-BB68-6F7796FA04F1}"/>
    <cellStyle name="통화_BOILER-CO1" xfId="99" xr:uid="{44E0F453-E940-4124-A6C1-1419B8A08B94}"/>
    <cellStyle name="표준_0N-HANDLING " xfId="100" xr:uid="{112FE4D3-BDC0-4765-BAD7-ECEF42B61869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AA5B6-5661-4157-A065-F0B789494B61}">
  <dimension ref="A1:F9"/>
  <sheetViews>
    <sheetView workbookViewId="0">
      <selection activeCell="A6" sqref="A6:F6"/>
    </sheetView>
  </sheetViews>
  <sheetFormatPr defaultRowHeight="14.25"/>
  <sheetData>
    <row r="1" spans="1:6" ht="20.25">
      <c r="A1" s="97" t="s">
        <v>0</v>
      </c>
      <c r="B1" s="97"/>
      <c r="C1" s="97"/>
      <c r="D1" s="97"/>
      <c r="E1" s="97"/>
      <c r="F1" s="97"/>
    </row>
    <row r="2" spans="1:6" ht="20.25">
      <c r="A2" s="97" t="s">
        <v>1</v>
      </c>
      <c r="B2" s="97"/>
      <c r="C2" s="97"/>
      <c r="D2" s="97"/>
      <c r="E2" s="97"/>
      <c r="F2" s="97"/>
    </row>
    <row r="3" spans="1:6" ht="20.25">
      <c r="A3" s="97" t="s">
        <v>2</v>
      </c>
      <c r="B3" s="97"/>
      <c r="C3" s="97"/>
      <c r="D3" s="97"/>
      <c r="E3" s="97"/>
      <c r="F3" s="97"/>
    </row>
    <row r="4" spans="1:6" ht="20.25">
      <c r="A4" s="97" t="s">
        <v>3</v>
      </c>
      <c r="B4" s="97"/>
      <c r="C4" s="97"/>
      <c r="D4" s="97"/>
      <c r="E4" s="97"/>
      <c r="F4" s="97"/>
    </row>
    <row r="5" spans="1:6" ht="20.25">
      <c r="A5" s="97" t="s">
        <v>4</v>
      </c>
      <c r="B5" s="97"/>
      <c r="C5" s="97"/>
      <c r="D5" s="97"/>
      <c r="E5" s="97"/>
      <c r="F5" s="97"/>
    </row>
    <row r="6" spans="1:6" ht="20.25">
      <c r="A6" s="97" t="s">
        <v>5</v>
      </c>
      <c r="B6" s="97"/>
      <c r="C6" s="97"/>
      <c r="D6" s="97"/>
      <c r="E6" s="97"/>
      <c r="F6" s="97"/>
    </row>
    <row r="7" spans="1:6" ht="20.25">
      <c r="A7" s="97" t="s">
        <v>6</v>
      </c>
      <c r="B7" s="97"/>
      <c r="C7" s="97"/>
      <c r="D7" s="97"/>
      <c r="E7" s="97"/>
      <c r="F7" s="97"/>
    </row>
    <row r="8" spans="1:6" ht="20.25">
      <c r="A8" s="97" t="s">
        <v>7</v>
      </c>
      <c r="B8" s="97"/>
      <c r="C8" s="97"/>
      <c r="D8" s="97"/>
      <c r="E8" s="97"/>
      <c r="F8" s="97"/>
    </row>
    <row r="9" spans="1:6" ht="20.25">
      <c r="A9" s="97" t="s">
        <v>8</v>
      </c>
      <c r="B9" s="97"/>
      <c r="C9" s="97"/>
      <c r="D9" s="97"/>
      <c r="E9" s="97"/>
      <c r="F9" s="97"/>
    </row>
  </sheetData>
  <mergeCells count="9">
    <mergeCell ref="A7:F7"/>
    <mergeCell ref="A8:F8"/>
    <mergeCell ref="A9:F9"/>
    <mergeCell ref="A1:F1"/>
    <mergeCell ref="A2:F2"/>
    <mergeCell ref="A3:F3"/>
    <mergeCell ref="A4:F4"/>
    <mergeCell ref="A5:F5"/>
    <mergeCell ref="A6:F6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FE7CA-0365-4747-88EA-B0986D66E1F3}">
  <dimension ref="A1:F41"/>
  <sheetViews>
    <sheetView workbookViewId="0">
      <selection activeCell="H15" sqref="H15"/>
    </sheetView>
  </sheetViews>
  <sheetFormatPr defaultRowHeight="14.25"/>
  <sheetData>
    <row r="1" spans="1:6" ht="27">
      <c r="A1" s="98" t="s">
        <v>9</v>
      </c>
      <c r="B1" s="98"/>
      <c r="C1" s="98"/>
      <c r="D1" s="98"/>
      <c r="E1" s="98"/>
      <c r="F1" s="98"/>
    </row>
    <row r="2" spans="1:6">
      <c r="A2" s="1"/>
      <c r="B2" s="2"/>
      <c r="C2" s="2"/>
      <c r="D2" s="1"/>
      <c r="E2" s="1"/>
      <c r="F2" s="3" t="s">
        <v>10</v>
      </c>
    </row>
    <row r="3" spans="1:6">
      <c r="A3" s="4" t="s">
        <v>11</v>
      </c>
      <c r="B3" s="5"/>
      <c r="C3" s="99" t="s">
        <v>12</v>
      </c>
      <c r="D3" s="99"/>
      <c r="E3" s="99"/>
      <c r="F3" s="99"/>
    </row>
    <row r="4" spans="1:6">
      <c r="A4" s="6" t="s">
        <v>13</v>
      </c>
      <c r="B4" s="7" t="s">
        <v>14</v>
      </c>
      <c r="C4" s="8" t="s">
        <v>15</v>
      </c>
      <c r="D4" s="9" t="s">
        <v>14</v>
      </c>
      <c r="E4" s="8" t="s">
        <v>16</v>
      </c>
      <c r="F4" s="10" t="s">
        <v>14</v>
      </c>
    </row>
    <row r="5" spans="1:6">
      <c r="A5" s="11" t="s">
        <v>17</v>
      </c>
      <c r="B5" s="12">
        <f>B6+B8+B9+B10+B11+B12+B13</f>
        <v>4426.43</v>
      </c>
      <c r="C5" s="13" t="s">
        <v>18</v>
      </c>
      <c r="D5" s="12">
        <v>1820.68</v>
      </c>
      <c r="E5" s="14" t="s">
        <v>19</v>
      </c>
      <c r="F5" s="12">
        <v>0</v>
      </c>
    </row>
    <row r="6" spans="1:6">
      <c r="A6" s="15" t="s">
        <v>20</v>
      </c>
      <c r="B6" s="16">
        <v>2791.43</v>
      </c>
      <c r="C6" s="17" t="s">
        <v>21</v>
      </c>
      <c r="D6" s="12">
        <v>1437.6</v>
      </c>
      <c r="E6" s="14" t="s">
        <v>22</v>
      </c>
      <c r="F6" s="12">
        <v>0</v>
      </c>
    </row>
    <row r="7" spans="1:6">
      <c r="A7" s="15" t="s">
        <v>23</v>
      </c>
      <c r="B7" s="18">
        <f>B8+B9+B10+B11+B12</f>
        <v>435</v>
      </c>
      <c r="C7" s="17" t="s">
        <v>24</v>
      </c>
      <c r="D7" s="12">
        <v>309.70999999999998</v>
      </c>
      <c r="E7" s="14" t="s">
        <v>25</v>
      </c>
      <c r="F7" s="12">
        <v>0</v>
      </c>
    </row>
    <row r="8" spans="1:6">
      <c r="A8" s="19" t="s">
        <v>26</v>
      </c>
      <c r="B8" s="12">
        <v>0</v>
      </c>
      <c r="C8" s="17" t="s">
        <v>27</v>
      </c>
      <c r="D8" s="12">
        <v>73.37</v>
      </c>
      <c r="E8" s="14" t="s">
        <v>28</v>
      </c>
      <c r="F8" s="12">
        <v>0</v>
      </c>
    </row>
    <row r="9" spans="1:6">
      <c r="A9" s="11" t="s">
        <v>29</v>
      </c>
      <c r="B9" s="12">
        <v>0</v>
      </c>
      <c r="C9" s="13" t="s">
        <v>30</v>
      </c>
      <c r="D9" s="16">
        <v>3019.2</v>
      </c>
      <c r="E9" s="14" t="s">
        <v>31</v>
      </c>
      <c r="F9" s="12">
        <v>14.48</v>
      </c>
    </row>
    <row r="10" spans="1:6">
      <c r="A10" s="11" t="s">
        <v>32</v>
      </c>
      <c r="B10" s="12">
        <v>31</v>
      </c>
      <c r="C10" s="20" t="s">
        <v>33</v>
      </c>
      <c r="D10" s="18">
        <f>D11+D12+D13</f>
        <v>767</v>
      </c>
      <c r="E10" s="14" t="s">
        <v>34</v>
      </c>
      <c r="F10" s="12">
        <v>0</v>
      </c>
    </row>
    <row r="11" spans="1:6">
      <c r="A11" s="11" t="s">
        <v>35</v>
      </c>
      <c r="B11" s="21">
        <v>145</v>
      </c>
      <c r="C11" s="22" t="s">
        <v>36</v>
      </c>
      <c r="D11" s="23">
        <v>0</v>
      </c>
      <c r="E11" s="14" t="s">
        <v>37</v>
      </c>
      <c r="F11" s="12">
        <v>4327.84</v>
      </c>
    </row>
    <row r="12" spans="1:6">
      <c r="A12" s="11" t="s">
        <v>38</v>
      </c>
      <c r="B12" s="16">
        <v>259</v>
      </c>
      <c r="C12" s="1" t="s">
        <v>39</v>
      </c>
      <c r="D12" s="12">
        <v>20</v>
      </c>
      <c r="E12" s="14" t="s">
        <v>40</v>
      </c>
      <c r="F12" s="12">
        <v>251.58</v>
      </c>
    </row>
    <row r="13" spans="1:6">
      <c r="A13" s="19" t="s">
        <v>41</v>
      </c>
      <c r="B13" s="24">
        <v>1200</v>
      </c>
      <c r="C13" s="13" t="s">
        <v>42</v>
      </c>
      <c r="D13" s="12">
        <v>747</v>
      </c>
      <c r="E13" s="14" t="s">
        <v>43</v>
      </c>
      <c r="F13" s="12">
        <v>0</v>
      </c>
    </row>
    <row r="14" spans="1:6">
      <c r="A14" s="11" t="s">
        <v>44</v>
      </c>
      <c r="B14" s="18">
        <v>0</v>
      </c>
      <c r="C14" s="17" t="s">
        <v>45</v>
      </c>
      <c r="D14" s="25">
        <v>0</v>
      </c>
      <c r="E14" s="14" t="s">
        <v>46</v>
      </c>
      <c r="F14" s="12">
        <v>130.22999999999999</v>
      </c>
    </row>
    <row r="15" spans="1:6">
      <c r="A15" s="11" t="s">
        <v>47</v>
      </c>
      <c r="B15" s="12">
        <v>0</v>
      </c>
      <c r="C15" s="1" t="s">
        <v>48</v>
      </c>
      <c r="D15" s="12">
        <v>2252.1999999999998</v>
      </c>
      <c r="E15" s="14" t="s">
        <v>49</v>
      </c>
      <c r="F15" s="12">
        <v>0</v>
      </c>
    </row>
    <row r="16" spans="1:6">
      <c r="A16" s="11" t="s">
        <v>50</v>
      </c>
      <c r="B16" s="12">
        <v>0</v>
      </c>
      <c r="C16" s="13" t="s">
        <v>51</v>
      </c>
      <c r="D16" s="12">
        <v>0</v>
      </c>
      <c r="E16" s="14" t="s">
        <v>52</v>
      </c>
      <c r="F16" s="12">
        <v>0</v>
      </c>
    </row>
    <row r="17" spans="1:6">
      <c r="A17" s="11" t="s">
        <v>53</v>
      </c>
      <c r="B17" s="12">
        <v>585</v>
      </c>
      <c r="C17" s="13" t="s">
        <v>54</v>
      </c>
      <c r="D17" s="12">
        <v>0</v>
      </c>
      <c r="E17" s="14" t="s">
        <v>55</v>
      </c>
      <c r="F17" s="12">
        <v>0</v>
      </c>
    </row>
    <row r="18" spans="1:6">
      <c r="A18" s="11" t="s">
        <v>56</v>
      </c>
      <c r="B18" s="12">
        <v>0</v>
      </c>
      <c r="C18" s="13" t="s">
        <v>57</v>
      </c>
      <c r="D18" s="16">
        <v>0</v>
      </c>
      <c r="E18" s="14" t="s">
        <v>58</v>
      </c>
      <c r="F18" s="12">
        <v>0</v>
      </c>
    </row>
    <row r="19" spans="1:6">
      <c r="A19" s="26"/>
      <c r="B19" s="26"/>
      <c r="C19" s="13" t="s">
        <v>59</v>
      </c>
      <c r="D19" s="24">
        <v>0</v>
      </c>
      <c r="E19" s="14" t="s">
        <v>60</v>
      </c>
      <c r="F19" s="12">
        <v>0</v>
      </c>
    </row>
    <row r="20" spans="1:6">
      <c r="A20" s="26"/>
      <c r="B20" s="26"/>
      <c r="C20" s="13"/>
      <c r="D20" s="18"/>
      <c r="E20" s="27" t="s">
        <v>61</v>
      </c>
      <c r="F20" s="12">
        <v>0</v>
      </c>
    </row>
    <row r="21" spans="1:6">
      <c r="A21" s="26"/>
      <c r="B21" s="26"/>
      <c r="C21" s="13"/>
      <c r="D21" s="12"/>
      <c r="E21" s="27" t="s">
        <v>62</v>
      </c>
      <c r="F21" s="12">
        <v>0</v>
      </c>
    </row>
    <row r="22" spans="1:6">
      <c r="A22" s="26"/>
      <c r="B22" s="26"/>
      <c r="C22" s="13"/>
      <c r="D22" s="12"/>
      <c r="E22" s="27" t="s">
        <v>63</v>
      </c>
      <c r="F22" s="12">
        <v>0</v>
      </c>
    </row>
    <row r="23" spans="1:6">
      <c r="A23" s="26"/>
      <c r="B23" s="26"/>
      <c r="C23" s="13"/>
      <c r="D23" s="12"/>
      <c r="E23" s="27" t="s">
        <v>64</v>
      </c>
      <c r="F23" s="12">
        <v>0</v>
      </c>
    </row>
    <row r="24" spans="1:6">
      <c r="A24" s="28"/>
      <c r="B24" s="16"/>
      <c r="C24" s="13"/>
      <c r="D24" s="12"/>
      <c r="E24" s="27" t="s">
        <v>65</v>
      </c>
      <c r="F24" s="12">
        <v>115.75</v>
      </c>
    </row>
    <row r="25" spans="1:6">
      <c r="A25" s="11"/>
      <c r="B25" s="12"/>
      <c r="C25" s="13"/>
      <c r="D25" s="12"/>
      <c r="E25" s="27" t="s">
        <v>66</v>
      </c>
      <c r="F25" s="12">
        <v>0</v>
      </c>
    </row>
    <row r="26" spans="1:6">
      <c r="A26" s="11"/>
      <c r="B26" s="12"/>
      <c r="C26" s="13"/>
      <c r="D26" s="12"/>
      <c r="E26" s="27" t="s">
        <v>67</v>
      </c>
      <c r="F26" s="12">
        <v>0</v>
      </c>
    </row>
    <row r="27" spans="1:6">
      <c r="A27" s="11"/>
      <c r="B27" s="12"/>
      <c r="C27" s="13"/>
      <c r="D27" s="12"/>
      <c r="E27" s="27" t="s">
        <v>68</v>
      </c>
      <c r="F27" s="16">
        <v>0</v>
      </c>
    </row>
    <row r="28" spans="1:6">
      <c r="A28" s="11"/>
      <c r="B28" s="12"/>
      <c r="C28" s="13"/>
      <c r="D28" s="12"/>
      <c r="E28" s="27" t="s">
        <v>69</v>
      </c>
      <c r="F28" s="18">
        <v>0</v>
      </c>
    </row>
    <row r="29" spans="1:6">
      <c r="A29" s="11"/>
      <c r="B29" s="12"/>
      <c r="C29" s="13"/>
      <c r="D29" s="12"/>
      <c r="E29" s="27" t="s">
        <v>70</v>
      </c>
      <c r="F29" s="12">
        <v>0</v>
      </c>
    </row>
    <row r="30" spans="1:6">
      <c r="A30" s="11"/>
      <c r="B30" s="12"/>
      <c r="C30" s="13"/>
      <c r="D30" s="12"/>
      <c r="E30" s="27" t="s">
        <v>71</v>
      </c>
      <c r="F30" s="12">
        <v>0</v>
      </c>
    </row>
    <row r="31" spans="1:6">
      <c r="A31" s="11"/>
      <c r="B31" s="12"/>
      <c r="C31" s="13"/>
      <c r="D31" s="12"/>
      <c r="E31" s="27" t="s">
        <v>72</v>
      </c>
      <c r="F31" s="12">
        <v>0</v>
      </c>
    </row>
    <row r="32" spans="1:6">
      <c r="A32" s="11"/>
      <c r="B32" s="12"/>
      <c r="C32" s="13"/>
      <c r="D32" s="12"/>
      <c r="E32" s="27" t="s">
        <v>73</v>
      </c>
      <c r="F32" s="16">
        <v>0</v>
      </c>
    </row>
    <row r="33" spans="1:6">
      <c r="A33" s="11"/>
      <c r="B33" s="12"/>
      <c r="C33" s="13"/>
      <c r="D33" s="12"/>
      <c r="E33" s="29"/>
      <c r="F33" s="24"/>
    </row>
    <row r="34" spans="1:6">
      <c r="A34" s="30" t="s">
        <v>74</v>
      </c>
      <c r="B34" s="12">
        <f>B6+B8+B9+B10+B11+B12+B13+B14+B15+B16+B17+B18</f>
        <v>5011.43</v>
      </c>
      <c r="C34" s="31" t="s">
        <v>75</v>
      </c>
      <c r="D34" s="16">
        <f>D5+D9+D16+D17+D18+D19</f>
        <v>4839.88</v>
      </c>
      <c r="E34" s="31" t="s">
        <v>75</v>
      </c>
      <c r="F34" s="16">
        <v>4839.88</v>
      </c>
    </row>
    <row r="35" spans="1:6">
      <c r="A35" s="11" t="s">
        <v>76</v>
      </c>
      <c r="B35" s="16">
        <v>0</v>
      </c>
      <c r="C35" s="31" t="s">
        <v>77</v>
      </c>
      <c r="D35" s="16"/>
      <c r="E35" s="31" t="s">
        <v>77</v>
      </c>
      <c r="F35" s="16">
        <f>D35</f>
        <v>0</v>
      </c>
    </row>
    <row r="36" spans="1:6">
      <c r="A36" s="11" t="s">
        <v>78</v>
      </c>
      <c r="B36" s="18">
        <f>B37+B38+B39</f>
        <v>43.45</v>
      </c>
      <c r="C36" s="32"/>
      <c r="D36" s="24"/>
      <c r="E36" s="29"/>
      <c r="F36" s="33"/>
    </row>
    <row r="37" spans="1:6">
      <c r="A37" s="19" t="s">
        <v>79</v>
      </c>
      <c r="B37" s="12">
        <v>0</v>
      </c>
      <c r="C37" s="34"/>
      <c r="D37" s="16"/>
      <c r="E37" s="27"/>
      <c r="F37" s="16"/>
    </row>
    <row r="38" spans="1:6">
      <c r="A38" s="19" t="s">
        <v>80</v>
      </c>
      <c r="B38" s="12">
        <v>0</v>
      </c>
      <c r="C38" s="35"/>
      <c r="D38" s="36"/>
      <c r="E38" s="29"/>
      <c r="F38" s="37"/>
    </row>
    <row r="39" spans="1:6">
      <c r="A39" s="19" t="s">
        <v>81</v>
      </c>
      <c r="B39" s="12">
        <v>43.45</v>
      </c>
      <c r="C39" s="35"/>
      <c r="D39" s="38"/>
      <c r="E39" s="39"/>
      <c r="F39" s="38"/>
    </row>
    <row r="40" spans="1:6">
      <c r="A40" s="11" t="s">
        <v>82</v>
      </c>
      <c r="B40" s="40">
        <v>0</v>
      </c>
      <c r="C40" s="17"/>
      <c r="D40" s="38"/>
      <c r="E40" s="17"/>
      <c r="F40" s="38"/>
    </row>
    <row r="41" spans="1:6">
      <c r="A41" s="30" t="s">
        <v>83</v>
      </c>
      <c r="B41" s="24">
        <v>5054.88</v>
      </c>
      <c r="C41" s="31" t="s">
        <v>84</v>
      </c>
      <c r="D41" s="16">
        <f>B41</f>
        <v>5054.88</v>
      </c>
      <c r="E41" s="31" t="s">
        <v>84</v>
      </c>
      <c r="F41" s="16">
        <f>B41</f>
        <v>5054.88</v>
      </c>
    </row>
  </sheetData>
  <mergeCells count="2">
    <mergeCell ref="A1:F1"/>
    <mergeCell ref="C3:F3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499F5-DD60-4CB2-9A9A-0F11410E8341}">
  <dimension ref="A1:V24"/>
  <sheetViews>
    <sheetView workbookViewId="0">
      <selection activeCell="K1" sqref="K1"/>
    </sheetView>
  </sheetViews>
  <sheetFormatPr defaultRowHeight="14.25"/>
  <sheetData>
    <row r="1" spans="1:22" ht="27">
      <c r="A1" s="41" t="s">
        <v>85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</row>
    <row r="2" spans="1:22">
      <c r="A2" s="42"/>
      <c r="B2" s="43"/>
      <c r="C2" s="44"/>
      <c r="D2" s="44"/>
      <c r="E2" s="45"/>
      <c r="F2" s="45"/>
      <c r="G2" s="45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1"/>
      <c r="V2" s="1"/>
    </row>
    <row r="3" spans="1:22">
      <c r="A3" s="106" t="s">
        <v>86</v>
      </c>
      <c r="B3" s="107" t="s">
        <v>87</v>
      </c>
      <c r="C3" s="108" t="s">
        <v>88</v>
      </c>
      <c r="D3" s="109" t="s">
        <v>89</v>
      </c>
      <c r="E3" s="110"/>
      <c r="F3" s="110"/>
      <c r="G3" s="111"/>
      <c r="H3" s="110" t="s">
        <v>90</v>
      </c>
      <c r="I3" s="110"/>
      <c r="J3" s="101"/>
      <c r="K3" s="101"/>
      <c r="L3" s="101"/>
      <c r="M3" s="101"/>
      <c r="N3" s="101"/>
      <c r="O3" s="101"/>
      <c r="P3" s="111"/>
      <c r="Q3" s="100" t="s">
        <v>91</v>
      </c>
      <c r="R3" s="100" t="s">
        <v>92</v>
      </c>
      <c r="S3" s="100" t="s">
        <v>93</v>
      </c>
      <c r="T3" s="100" t="s">
        <v>94</v>
      </c>
      <c r="U3" s="100" t="s">
        <v>95</v>
      </c>
      <c r="V3" s="101" t="s">
        <v>96</v>
      </c>
    </row>
    <row r="4" spans="1:22">
      <c r="A4" s="106"/>
      <c r="B4" s="107"/>
      <c r="C4" s="108"/>
      <c r="D4" s="112" t="s">
        <v>97</v>
      </c>
      <c r="E4" s="102" t="s">
        <v>98</v>
      </c>
      <c r="F4" s="102" t="s">
        <v>99</v>
      </c>
      <c r="G4" s="113" t="s">
        <v>100</v>
      </c>
      <c r="H4" s="102" t="s">
        <v>101</v>
      </c>
      <c r="I4" s="102" t="s">
        <v>102</v>
      </c>
      <c r="J4" s="103" t="s">
        <v>103</v>
      </c>
      <c r="K4" s="104"/>
      <c r="L4" s="104"/>
      <c r="M4" s="104"/>
      <c r="N4" s="104"/>
      <c r="O4" s="105"/>
      <c r="P4" s="100" t="s">
        <v>104</v>
      </c>
      <c r="Q4" s="100"/>
      <c r="R4" s="100"/>
      <c r="S4" s="100"/>
      <c r="T4" s="100"/>
      <c r="U4" s="100"/>
      <c r="V4" s="101"/>
    </row>
    <row r="5" spans="1:22">
      <c r="A5" s="106"/>
      <c r="B5" s="107"/>
      <c r="C5" s="108"/>
      <c r="D5" s="112"/>
      <c r="E5" s="102"/>
      <c r="F5" s="102"/>
      <c r="G5" s="113"/>
      <c r="H5" s="102"/>
      <c r="I5" s="102"/>
      <c r="J5" s="102"/>
      <c r="K5" s="101"/>
      <c r="L5" s="101"/>
      <c r="M5" s="101"/>
      <c r="N5" s="101"/>
      <c r="O5" s="100"/>
      <c r="P5" s="100"/>
      <c r="Q5" s="100"/>
      <c r="R5" s="100"/>
      <c r="S5" s="100"/>
      <c r="T5" s="100"/>
      <c r="U5" s="100"/>
      <c r="V5" s="101"/>
    </row>
    <row r="6" spans="1:22" ht="36">
      <c r="A6" s="106"/>
      <c r="B6" s="107"/>
      <c r="C6" s="108"/>
      <c r="D6" s="112"/>
      <c r="E6" s="102"/>
      <c r="F6" s="102"/>
      <c r="G6" s="113"/>
      <c r="H6" s="102"/>
      <c r="I6" s="102"/>
      <c r="J6" s="47" t="s">
        <v>105</v>
      </c>
      <c r="K6" s="48" t="s">
        <v>106</v>
      </c>
      <c r="L6" s="48" t="s">
        <v>107</v>
      </c>
      <c r="M6" s="48" t="s">
        <v>108</v>
      </c>
      <c r="N6" s="48" t="s">
        <v>109</v>
      </c>
      <c r="O6" s="49" t="s">
        <v>110</v>
      </c>
      <c r="P6" s="100"/>
      <c r="Q6" s="100"/>
      <c r="R6" s="100"/>
      <c r="S6" s="100"/>
      <c r="T6" s="100"/>
      <c r="U6" s="100"/>
      <c r="V6" s="101"/>
    </row>
    <row r="7" spans="1:22">
      <c r="A7" s="50" t="s">
        <v>111</v>
      </c>
      <c r="B7" s="50" t="s">
        <v>111</v>
      </c>
      <c r="C7" s="51">
        <v>1</v>
      </c>
      <c r="D7" s="52">
        <v>2</v>
      </c>
      <c r="E7" s="53">
        <v>3</v>
      </c>
      <c r="F7" s="53">
        <v>4</v>
      </c>
      <c r="G7" s="53">
        <v>5</v>
      </c>
      <c r="H7" s="54">
        <v>6</v>
      </c>
      <c r="I7" s="53">
        <v>7</v>
      </c>
      <c r="J7" s="55">
        <v>8</v>
      </c>
      <c r="K7" s="56">
        <v>9</v>
      </c>
      <c r="L7" s="56">
        <v>10</v>
      </c>
      <c r="M7" s="56">
        <v>11</v>
      </c>
      <c r="N7" s="56">
        <v>12</v>
      </c>
      <c r="O7" s="56">
        <v>13</v>
      </c>
      <c r="P7" s="53">
        <v>14</v>
      </c>
      <c r="Q7" s="53">
        <v>15</v>
      </c>
      <c r="R7" s="53">
        <v>16</v>
      </c>
      <c r="S7" s="53">
        <v>17</v>
      </c>
      <c r="T7" s="53">
        <v>18</v>
      </c>
      <c r="U7" s="53">
        <v>19</v>
      </c>
      <c r="V7" s="53">
        <v>20</v>
      </c>
    </row>
    <row r="8" spans="1:22">
      <c r="A8" s="57"/>
      <c r="B8" s="57" t="s">
        <v>97</v>
      </c>
      <c r="C8" s="16">
        <v>5054.88</v>
      </c>
      <c r="D8" s="58">
        <f t="shared" ref="D8:D24" si="0">E8+F8+G8</f>
        <v>43.45</v>
      </c>
      <c r="E8" s="59">
        <v>0</v>
      </c>
      <c r="F8" s="59">
        <v>0</v>
      </c>
      <c r="G8" s="16">
        <v>43.45</v>
      </c>
      <c r="H8" s="58">
        <f t="shared" ref="H8:H24" si="1">I8+J8+P8</f>
        <v>4426.43</v>
      </c>
      <c r="I8" s="16">
        <v>2791.43</v>
      </c>
      <c r="J8" s="58">
        <f t="shared" ref="J8:J24" si="2">K8+L8+M8+N8+O8</f>
        <v>435</v>
      </c>
      <c r="K8" s="59">
        <v>0</v>
      </c>
      <c r="L8" s="59">
        <v>0</v>
      </c>
      <c r="M8" s="59">
        <v>31</v>
      </c>
      <c r="N8" s="59">
        <v>145</v>
      </c>
      <c r="O8" s="59">
        <v>259</v>
      </c>
      <c r="P8" s="59">
        <v>1200</v>
      </c>
      <c r="Q8" s="59">
        <v>0</v>
      </c>
      <c r="R8" s="59">
        <v>0</v>
      </c>
      <c r="S8" s="59">
        <v>0</v>
      </c>
      <c r="T8" s="59">
        <v>585</v>
      </c>
      <c r="U8" s="59">
        <v>0</v>
      </c>
      <c r="V8" s="16">
        <v>0</v>
      </c>
    </row>
    <row r="9" spans="1:22" ht="48">
      <c r="A9" s="57" t="s">
        <v>112</v>
      </c>
      <c r="B9" s="57" t="s">
        <v>113</v>
      </c>
      <c r="C9" s="16">
        <v>2024.84</v>
      </c>
      <c r="D9" s="58">
        <f t="shared" si="0"/>
        <v>0</v>
      </c>
      <c r="E9" s="59">
        <v>0</v>
      </c>
      <c r="F9" s="59">
        <v>0</v>
      </c>
      <c r="G9" s="16">
        <v>0</v>
      </c>
      <c r="H9" s="58">
        <f t="shared" si="1"/>
        <v>2024.8400000000001</v>
      </c>
      <c r="I9" s="16">
        <v>818.84</v>
      </c>
      <c r="J9" s="58">
        <f t="shared" si="2"/>
        <v>6</v>
      </c>
      <c r="K9" s="59">
        <v>0</v>
      </c>
      <c r="L9" s="59">
        <v>0</v>
      </c>
      <c r="M9" s="59">
        <v>0</v>
      </c>
      <c r="N9" s="59">
        <v>6</v>
      </c>
      <c r="O9" s="59">
        <v>0</v>
      </c>
      <c r="P9" s="59">
        <v>1200</v>
      </c>
      <c r="Q9" s="59">
        <v>0</v>
      </c>
      <c r="R9" s="59">
        <v>0</v>
      </c>
      <c r="S9" s="59">
        <v>0</v>
      </c>
      <c r="T9" s="59">
        <v>0</v>
      </c>
      <c r="U9" s="59">
        <v>0</v>
      </c>
      <c r="V9" s="16">
        <v>0</v>
      </c>
    </row>
    <row r="10" spans="1:22" ht="48">
      <c r="A10" s="57" t="s">
        <v>114</v>
      </c>
      <c r="B10" s="57" t="s">
        <v>115</v>
      </c>
      <c r="C10" s="16">
        <v>2024.84</v>
      </c>
      <c r="D10" s="58">
        <f t="shared" si="0"/>
        <v>0</v>
      </c>
      <c r="E10" s="59">
        <v>0</v>
      </c>
      <c r="F10" s="59">
        <v>0</v>
      </c>
      <c r="G10" s="16">
        <v>0</v>
      </c>
      <c r="H10" s="58">
        <f t="shared" si="1"/>
        <v>2024.8400000000001</v>
      </c>
      <c r="I10" s="16">
        <v>818.84</v>
      </c>
      <c r="J10" s="58">
        <f t="shared" si="2"/>
        <v>6</v>
      </c>
      <c r="K10" s="59">
        <v>0</v>
      </c>
      <c r="L10" s="59">
        <v>0</v>
      </c>
      <c r="M10" s="59">
        <v>0</v>
      </c>
      <c r="N10" s="59">
        <v>6</v>
      </c>
      <c r="O10" s="59">
        <v>0</v>
      </c>
      <c r="P10" s="59">
        <v>1200</v>
      </c>
      <c r="Q10" s="59">
        <v>0</v>
      </c>
      <c r="R10" s="59">
        <v>0</v>
      </c>
      <c r="S10" s="59">
        <v>0</v>
      </c>
      <c r="T10" s="59">
        <v>0</v>
      </c>
      <c r="U10" s="59">
        <v>0</v>
      </c>
      <c r="V10" s="16">
        <v>0</v>
      </c>
    </row>
    <row r="11" spans="1:22" ht="24">
      <c r="A11" s="57" t="s">
        <v>116</v>
      </c>
      <c r="B11" s="57" t="s">
        <v>117</v>
      </c>
      <c r="C11" s="16">
        <v>454.16</v>
      </c>
      <c r="D11" s="58">
        <f t="shared" si="0"/>
        <v>0</v>
      </c>
      <c r="E11" s="59">
        <v>0</v>
      </c>
      <c r="F11" s="59">
        <v>0</v>
      </c>
      <c r="G11" s="16">
        <v>0</v>
      </c>
      <c r="H11" s="58">
        <f t="shared" si="1"/>
        <v>454.16</v>
      </c>
      <c r="I11" s="16">
        <v>435.16</v>
      </c>
      <c r="J11" s="58">
        <f t="shared" si="2"/>
        <v>19</v>
      </c>
      <c r="K11" s="59">
        <v>0</v>
      </c>
      <c r="L11" s="59">
        <v>0</v>
      </c>
      <c r="M11" s="59">
        <v>0</v>
      </c>
      <c r="N11" s="59">
        <v>19</v>
      </c>
      <c r="O11" s="59">
        <v>0</v>
      </c>
      <c r="P11" s="59">
        <v>0</v>
      </c>
      <c r="Q11" s="59">
        <v>0</v>
      </c>
      <c r="R11" s="59">
        <v>0</v>
      </c>
      <c r="S11" s="59">
        <v>0</v>
      </c>
      <c r="T11" s="59">
        <v>0</v>
      </c>
      <c r="U11" s="59">
        <v>0</v>
      </c>
      <c r="V11" s="16">
        <v>0</v>
      </c>
    </row>
    <row r="12" spans="1:22" ht="24">
      <c r="A12" s="57" t="s">
        <v>118</v>
      </c>
      <c r="B12" s="57" t="s">
        <v>119</v>
      </c>
      <c r="C12" s="16">
        <v>454.16</v>
      </c>
      <c r="D12" s="58">
        <f t="shared" si="0"/>
        <v>0</v>
      </c>
      <c r="E12" s="59">
        <v>0</v>
      </c>
      <c r="F12" s="59">
        <v>0</v>
      </c>
      <c r="G12" s="16">
        <v>0</v>
      </c>
      <c r="H12" s="58">
        <f t="shared" si="1"/>
        <v>454.16</v>
      </c>
      <c r="I12" s="16">
        <v>435.16</v>
      </c>
      <c r="J12" s="58">
        <f t="shared" si="2"/>
        <v>19</v>
      </c>
      <c r="K12" s="59">
        <v>0</v>
      </c>
      <c r="L12" s="59">
        <v>0</v>
      </c>
      <c r="M12" s="59">
        <v>0</v>
      </c>
      <c r="N12" s="59">
        <v>19</v>
      </c>
      <c r="O12" s="59">
        <v>0</v>
      </c>
      <c r="P12" s="59">
        <v>0</v>
      </c>
      <c r="Q12" s="59">
        <v>0</v>
      </c>
      <c r="R12" s="59">
        <v>0</v>
      </c>
      <c r="S12" s="59">
        <v>0</v>
      </c>
      <c r="T12" s="59">
        <v>0</v>
      </c>
      <c r="U12" s="59">
        <v>0</v>
      </c>
      <c r="V12" s="16">
        <v>0</v>
      </c>
    </row>
    <row r="13" spans="1:22" ht="24">
      <c r="A13" s="57" t="s">
        <v>120</v>
      </c>
      <c r="B13" s="57" t="s">
        <v>121</v>
      </c>
      <c r="C13" s="16">
        <v>1170.5</v>
      </c>
      <c r="D13" s="58">
        <f t="shared" si="0"/>
        <v>0</v>
      </c>
      <c r="E13" s="59">
        <v>0</v>
      </c>
      <c r="F13" s="59">
        <v>0</v>
      </c>
      <c r="G13" s="16">
        <v>0</v>
      </c>
      <c r="H13" s="58">
        <f t="shared" si="1"/>
        <v>990.5</v>
      </c>
      <c r="I13" s="16">
        <v>731.5</v>
      </c>
      <c r="J13" s="58">
        <f t="shared" si="2"/>
        <v>259</v>
      </c>
      <c r="K13" s="59">
        <v>0</v>
      </c>
      <c r="L13" s="59">
        <v>0</v>
      </c>
      <c r="M13" s="59">
        <v>0</v>
      </c>
      <c r="N13" s="59">
        <v>0</v>
      </c>
      <c r="O13" s="59">
        <v>259</v>
      </c>
      <c r="P13" s="59">
        <v>0</v>
      </c>
      <c r="Q13" s="59">
        <v>0</v>
      </c>
      <c r="R13" s="59">
        <v>0</v>
      </c>
      <c r="S13" s="59">
        <v>0</v>
      </c>
      <c r="T13" s="59">
        <v>180</v>
      </c>
      <c r="U13" s="59">
        <v>0</v>
      </c>
      <c r="V13" s="16">
        <v>0</v>
      </c>
    </row>
    <row r="14" spans="1:22" ht="24">
      <c r="A14" s="57" t="s">
        <v>122</v>
      </c>
      <c r="B14" s="57" t="s">
        <v>123</v>
      </c>
      <c r="C14" s="16">
        <v>1170.5</v>
      </c>
      <c r="D14" s="58">
        <f t="shared" si="0"/>
        <v>0</v>
      </c>
      <c r="E14" s="59">
        <v>0</v>
      </c>
      <c r="F14" s="59">
        <v>0</v>
      </c>
      <c r="G14" s="16">
        <v>0</v>
      </c>
      <c r="H14" s="58">
        <f t="shared" si="1"/>
        <v>990.5</v>
      </c>
      <c r="I14" s="16">
        <v>731.5</v>
      </c>
      <c r="J14" s="58">
        <f t="shared" si="2"/>
        <v>259</v>
      </c>
      <c r="K14" s="59">
        <v>0</v>
      </c>
      <c r="L14" s="59">
        <v>0</v>
      </c>
      <c r="M14" s="59">
        <v>0</v>
      </c>
      <c r="N14" s="59">
        <v>0</v>
      </c>
      <c r="O14" s="59">
        <v>259</v>
      </c>
      <c r="P14" s="59">
        <v>0</v>
      </c>
      <c r="Q14" s="59">
        <v>0</v>
      </c>
      <c r="R14" s="59">
        <v>0</v>
      </c>
      <c r="S14" s="59">
        <v>0</v>
      </c>
      <c r="T14" s="59">
        <v>180</v>
      </c>
      <c r="U14" s="59">
        <v>0</v>
      </c>
      <c r="V14" s="16">
        <v>0</v>
      </c>
    </row>
    <row r="15" spans="1:22" ht="24">
      <c r="A15" s="57" t="s">
        <v>124</v>
      </c>
      <c r="B15" s="57" t="s">
        <v>125</v>
      </c>
      <c r="C15" s="16">
        <v>381.71</v>
      </c>
      <c r="D15" s="58">
        <f t="shared" si="0"/>
        <v>0</v>
      </c>
      <c r="E15" s="59">
        <v>0</v>
      </c>
      <c r="F15" s="59">
        <v>0</v>
      </c>
      <c r="G15" s="16">
        <v>0</v>
      </c>
      <c r="H15" s="58">
        <f t="shared" si="1"/>
        <v>381.71</v>
      </c>
      <c r="I15" s="16">
        <v>381.71</v>
      </c>
      <c r="J15" s="58">
        <f t="shared" si="2"/>
        <v>0</v>
      </c>
      <c r="K15" s="59">
        <v>0</v>
      </c>
      <c r="L15" s="59">
        <v>0</v>
      </c>
      <c r="M15" s="59">
        <v>0</v>
      </c>
      <c r="N15" s="59">
        <v>0</v>
      </c>
      <c r="O15" s="59">
        <v>0</v>
      </c>
      <c r="P15" s="59">
        <v>0</v>
      </c>
      <c r="Q15" s="59">
        <v>0</v>
      </c>
      <c r="R15" s="59">
        <v>0</v>
      </c>
      <c r="S15" s="59">
        <v>0</v>
      </c>
      <c r="T15" s="59">
        <v>0</v>
      </c>
      <c r="U15" s="59">
        <v>0</v>
      </c>
      <c r="V15" s="16">
        <v>0</v>
      </c>
    </row>
    <row r="16" spans="1:22" ht="24">
      <c r="A16" s="57" t="s">
        <v>126</v>
      </c>
      <c r="B16" s="57" t="s">
        <v>127</v>
      </c>
      <c r="C16" s="16">
        <v>381.71</v>
      </c>
      <c r="D16" s="58">
        <f t="shared" si="0"/>
        <v>0</v>
      </c>
      <c r="E16" s="59">
        <v>0</v>
      </c>
      <c r="F16" s="59">
        <v>0</v>
      </c>
      <c r="G16" s="16">
        <v>0</v>
      </c>
      <c r="H16" s="58">
        <f t="shared" si="1"/>
        <v>381.71</v>
      </c>
      <c r="I16" s="16">
        <v>381.71</v>
      </c>
      <c r="J16" s="58">
        <f t="shared" si="2"/>
        <v>0</v>
      </c>
      <c r="K16" s="59">
        <v>0</v>
      </c>
      <c r="L16" s="59">
        <v>0</v>
      </c>
      <c r="M16" s="59">
        <v>0</v>
      </c>
      <c r="N16" s="59">
        <v>0</v>
      </c>
      <c r="O16" s="59">
        <v>0</v>
      </c>
      <c r="P16" s="59">
        <v>0</v>
      </c>
      <c r="Q16" s="59">
        <v>0</v>
      </c>
      <c r="R16" s="59">
        <v>0</v>
      </c>
      <c r="S16" s="59">
        <v>0</v>
      </c>
      <c r="T16" s="59">
        <v>0</v>
      </c>
      <c r="U16" s="59">
        <v>0</v>
      </c>
      <c r="V16" s="16">
        <v>0</v>
      </c>
    </row>
    <row r="17" spans="1:22" ht="36">
      <c r="A17" s="57" t="s">
        <v>128</v>
      </c>
      <c r="B17" s="57" t="s">
        <v>129</v>
      </c>
      <c r="C17" s="16">
        <v>366.72</v>
      </c>
      <c r="D17" s="58">
        <f t="shared" si="0"/>
        <v>8</v>
      </c>
      <c r="E17" s="59">
        <v>0</v>
      </c>
      <c r="F17" s="59">
        <v>0</v>
      </c>
      <c r="G17" s="16">
        <v>8</v>
      </c>
      <c r="H17" s="58">
        <f t="shared" si="1"/>
        <v>185.72</v>
      </c>
      <c r="I17" s="16">
        <v>185.72</v>
      </c>
      <c r="J17" s="58">
        <f t="shared" si="2"/>
        <v>0</v>
      </c>
      <c r="K17" s="59">
        <v>0</v>
      </c>
      <c r="L17" s="59">
        <v>0</v>
      </c>
      <c r="M17" s="59">
        <v>0</v>
      </c>
      <c r="N17" s="59">
        <v>0</v>
      </c>
      <c r="O17" s="59">
        <v>0</v>
      </c>
      <c r="P17" s="59">
        <v>0</v>
      </c>
      <c r="Q17" s="59">
        <v>0</v>
      </c>
      <c r="R17" s="59">
        <v>0</v>
      </c>
      <c r="S17" s="59">
        <v>0</v>
      </c>
      <c r="T17" s="59">
        <v>173</v>
      </c>
      <c r="U17" s="59">
        <v>0</v>
      </c>
      <c r="V17" s="16">
        <v>0</v>
      </c>
    </row>
    <row r="18" spans="1:22" ht="36">
      <c r="A18" s="57" t="s">
        <v>130</v>
      </c>
      <c r="B18" s="57" t="s">
        <v>131</v>
      </c>
      <c r="C18" s="16">
        <v>366.72</v>
      </c>
      <c r="D18" s="58">
        <f t="shared" si="0"/>
        <v>8</v>
      </c>
      <c r="E18" s="59">
        <v>0</v>
      </c>
      <c r="F18" s="59">
        <v>0</v>
      </c>
      <c r="G18" s="16">
        <v>8</v>
      </c>
      <c r="H18" s="58">
        <f t="shared" si="1"/>
        <v>185.72</v>
      </c>
      <c r="I18" s="16">
        <v>185.72</v>
      </c>
      <c r="J18" s="58">
        <f t="shared" si="2"/>
        <v>0</v>
      </c>
      <c r="K18" s="59">
        <v>0</v>
      </c>
      <c r="L18" s="59">
        <v>0</v>
      </c>
      <c r="M18" s="59">
        <v>0</v>
      </c>
      <c r="N18" s="59">
        <v>0</v>
      </c>
      <c r="O18" s="59">
        <v>0</v>
      </c>
      <c r="P18" s="59">
        <v>0</v>
      </c>
      <c r="Q18" s="59">
        <v>0</v>
      </c>
      <c r="R18" s="59">
        <v>0</v>
      </c>
      <c r="S18" s="59">
        <v>0</v>
      </c>
      <c r="T18" s="59">
        <v>173</v>
      </c>
      <c r="U18" s="59">
        <v>0</v>
      </c>
      <c r="V18" s="16">
        <v>0</v>
      </c>
    </row>
    <row r="19" spans="1:22" ht="36">
      <c r="A19" s="57" t="s">
        <v>132</v>
      </c>
      <c r="B19" s="57" t="s">
        <v>133</v>
      </c>
      <c r="C19" s="16">
        <v>202.86</v>
      </c>
      <c r="D19" s="58">
        <f t="shared" si="0"/>
        <v>0</v>
      </c>
      <c r="E19" s="59">
        <v>0</v>
      </c>
      <c r="F19" s="59">
        <v>0</v>
      </c>
      <c r="G19" s="16">
        <v>0</v>
      </c>
      <c r="H19" s="58">
        <f t="shared" si="1"/>
        <v>202.86</v>
      </c>
      <c r="I19" s="16">
        <v>171.86</v>
      </c>
      <c r="J19" s="58">
        <f t="shared" si="2"/>
        <v>31</v>
      </c>
      <c r="K19" s="59">
        <v>0</v>
      </c>
      <c r="L19" s="59">
        <v>0</v>
      </c>
      <c r="M19" s="59">
        <v>31</v>
      </c>
      <c r="N19" s="59">
        <v>0</v>
      </c>
      <c r="O19" s="59">
        <v>0</v>
      </c>
      <c r="P19" s="59">
        <v>0</v>
      </c>
      <c r="Q19" s="59">
        <v>0</v>
      </c>
      <c r="R19" s="59">
        <v>0</v>
      </c>
      <c r="S19" s="59">
        <v>0</v>
      </c>
      <c r="T19" s="59">
        <v>0</v>
      </c>
      <c r="U19" s="59">
        <v>0</v>
      </c>
      <c r="V19" s="16">
        <v>0</v>
      </c>
    </row>
    <row r="20" spans="1:22" ht="36">
      <c r="A20" s="57" t="s">
        <v>134</v>
      </c>
      <c r="B20" s="57" t="s">
        <v>135</v>
      </c>
      <c r="C20" s="16">
        <v>202.86</v>
      </c>
      <c r="D20" s="58">
        <f t="shared" si="0"/>
        <v>0</v>
      </c>
      <c r="E20" s="59">
        <v>0</v>
      </c>
      <c r="F20" s="59">
        <v>0</v>
      </c>
      <c r="G20" s="16">
        <v>0</v>
      </c>
      <c r="H20" s="58">
        <f t="shared" si="1"/>
        <v>202.86</v>
      </c>
      <c r="I20" s="16">
        <v>171.86</v>
      </c>
      <c r="J20" s="58">
        <f t="shared" si="2"/>
        <v>31</v>
      </c>
      <c r="K20" s="59">
        <v>0</v>
      </c>
      <c r="L20" s="59">
        <v>0</v>
      </c>
      <c r="M20" s="59">
        <v>31</v>
      </c>
      <c r="N20" s="59">
        <v>0</v>
      </c>
      <c r="O20" s="59">
        <v>0</v>
      </c>
      <c r="P20" s="59">
        <v>0</v>
      </c>
      <c r="Q20" s="59">
        <v>0</v>
      </c>
      <c r="R20" s="59">
        <v>0</v>
      </c>
      <c r="S20" s="59">
        <v>0</v>
      </c>
      <c r="T20" s="59">
        <v>0</v>
      </c>
      <c r="U20" s="59">
        <v>0</v>
      </c>
      <c r="V20" s="16">
        <v>0</v>
      </c>
    </row>
    <row r="21" spans="1:22" ht="24">
      <c r="A21" s="57" t="s">
        <v>136</v>
      </c>
      <c r="B21" s="57" t="s">
        <v>137</v>
      </c>
      <c r="C21" s="16">
        <v>50.17</v>
      </c>
      <c r="D21" s="58">
        <f t="shared" si="0"/>
        <v>5</v>
      </c>
      <c r="E21" s="59">
        <v>0</v>
      </c>
      <c r="F21" s="59">
        <v>0</v>
      </c>
      <c r="G21" s="16">
        <v>5</v>
      </c>
      <c r="H21" s="58">
        <f t="shared" si="1"/>
        <v>45.17</v>
      </c>
      <c r="I21" s="16">
        <v>45.17</v>
      </c>
      <c r="J21" s="58">
        <f t="shared" si="2"/>
        <v>0</v>
      </c>
      <c r="K21" s="59">
        <v>0</v>
      </c>
      <c r="L21" s="59">
        <v>0</v>
      </c>
      <c r="M21" s="59">
        <v>0</v>
      </c>
      <c r="N21" s="59">
        <v>0</v>
      </c>
      <c r="O21" s="59">
        <v>0</v>
      </c>
      <c r="P21" s="59">
        <v>0</v>
      </c>
      <c r="Q21" s="59">
        <v>0</v>
      </c>
      <c r="R21" s="59">
        <v>0</v>
      </c>
      <c r="S21" s="59">
        <v>0</v>
      </c>
      <c r="T21" s="59">
        <v>0</v>
      </c>
      <c r="U21" s="59">
        <v>0</v>
      </c>
      <c r="V21" s="16">
        <v>0</v>
      </c>
    </row>
    <row r="22" spans="1:22" ht="36">
      <c r="A22" s="57" t="s">
        <v>138</v>
      </c>
      <c r="B22" s="57" t="s">
        <v>139</v>
      </c>
      <c r="C22" s="16">
        <v>50.17</v>
      </c>
      <c r="D22" s="58">
        <f t="shared" si="0"/>
        <v>5</v>
      </c>
      <c r="E22" s="59">
        <v>0</v>
      </c>
      <c r="F22" s="59">
        <v>0</v>
      </c>
      <c r="G22" s="16">
        <v>5</v>
      </c>
      <c r="H22" s="58">
        <f t="shared" si="1"/>
        <v>45.17</v>
      </c>
      <c r="I22" s="16">
        <v>45.17</v>
      </c>
      <c r="J22" s="58">
        <f t="shared" si="2"/>
        <v>0</v>
      </c>
      <c r="K22" s="59">
        <v>0</v>
      </c>
      <c r="L22" s="59">
        <v>0</v>
      </c>
      <c r="M22" s="59">
        <v>0</v>
      </c>
      <c r="N22" s="59">
        <v>0</v>
      </c>
      <c r="O22" s="59">
        <v>0</v>
      </c>
      <c r="P22" s="59">
        <v>0</v>
      </c>
      <c r="Q22" s="59">
        <v>0</v>
      </c>
      <c r="R22" s="59">
        <v>0</v>
      </c>
      <c r="S22" s="59">
        <v>0</v>
      </c>
      <c r="T22" s="59">
        <v>0</v>
      </c>
      <c r="U22" s="59">
        <v>0</v>
      </c>
      <c r="V22" s="16">
        <v>0</v>
      </c>
    </row>
    <row r="23" spans="1:22" ht="36">
      <c r="A23" s="57" t="s">
        <v>140</v>
      </c>
      <c r="B23" s="57" t="s">
        <v>141</v>
      </c>
      <c r="C23" s="16">
        <v>403.92</v>
      </c>
      <c r="D23" s="58">
        <f t="shared" si="0"/>
        <v>30.45</v>
      </c>
      <c r="E23" s="59">
        <v>0</v>
      </c>
      <c r="F23" s="59">
        <v>0</v>
      </c>
      <c r="G23" s="16">
        <v>30.45</v>
      </c>
      <c r="H23" s="58">
        <f t="shared" si="1"/>
        <v>141.47</v>
      </c>
      <c r="I23" s="16">
        <v>21.47</v>
      </c>
      <c r="J23" s="58">
        <f t="shared" si="2"/>
        <v>120</v>
      </c>
      <c r="K23" s="59">
        <v>0</v>
      </c>
      <c r="L23" s="59">
        <v>0</v>
      </c>
      <c r="M23" s="59">
        <v>0</v>
      </c>
      <c r="N23" s="59">
        <v>120</v>
      </c>
      <c r="O23" s="59">
        <v>0</v>
      </c>
      <c r="P23" s="59">
        <v>0</v>
      </c>
      <c r="Q23" s="59">
        <v>0</v>
      </c>
      <c r="R23" s="59">
        <v>0</v>
      </c>
      <c r="S23" s="59">
        <v>0</v>
      </c>
      <c r="T23" s="59">
        <v>232</v>
      </c>
      <c r="U23" s="59">
        <v>0</v>
      </c>
      <c r="V23" s="16">
        <v>0</v>
      </c>
    </row>
    <row r="24" spans="1:22" ht="36">
      <c r="A24" s="57" t="s">
        <v>142</v>
      </c>
      <c r="B24" s="57" t="s">
        <v>143</v>
      </c>
      <c r="C24" s="16">
        <v>403.92</v>
      </c>
      <c r="D24" s="58">
        <f t="shared" si="0"/>
        <v>30.45</v>
      </c>
      <c r="E24" s="59">
        <v>0</v>
      </c>
      <c r="F24" s="59">
        <v>0</v>
      </c>
      <c r="G24" s="16">
        <v>30.45</v>
      </c>
      <c r="H24" s="58">
        <f t="shared" si="1"/>
        <v>141.47</v>
      </c>
      <c r="I24" s="16">
        <v>21.47</v>
      </c>
      <c r="J24" s="58">
        <f t="shared" si="2"/>
        <v>120</v>
      </c>
      <c r="K24" s="59">
        <v>0</v>
      </c>
      <c r="L24" s="59">
        <v>0</v>
      </c>
      <c r="M24" s="59">
        <v>0</v>
      </c>
      <c r="N24" s="59">
        <v>120</v>
      </c>
      <c r="O24" s="59">
        <v>0</v>
      </c>
      <c r="P24" s="59">
        <v>0</v>
      </c>
      <c r="Q24" s="59">
        <v>0</v>
      </c>
      <c r="R24" s="59">
        <v>0</v>
      </c>
      <c r="S24" s="59">
        <v>0</v>
      </c>
      <c r="T24" s="59">
        <v>232</v>
      </c>
      <c r="U24" s="59">
        <v>0</v>
      </c>
      <c r="V24" s="16">
        <v>0</v>
      </c>
    </row>
  </sheetData>
  <mergeCells count="19">
    <mergeCell ref="Q3:Q6"/>
    <mergeCell ref="I4:I6"/>
    <mergeCell ref="J4:O5"/>
    <mergeCell ref="P4:P6"/>
    <mergeCell ref="A3:A6"/>
    <mergeCell ref="B3:B6"/>
    <mergeCell ref="C3:C6"/>
    <mergeCell ref="D3:G3"/>
    <mergeCell ref="H3:P3"/>
    <mergeCell ref="D4:D6"/>
    <mergeCell ref="E4:E6"/>
    <mergeCell ref="F4:F6"/>
    <mergeCell ref="G4:G6"/>
    <mergeCell ref="H4:H6"/>
    <mergeCell ref="R3:R6"/>
    <mergeCell ref="S3:S6"/>
    <mergeCell ref="T3:T6"/>
    <mergeCell ref="U3:U6"/>
    <mergeCell ref="V3:V6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7D447-5685-435E-AE99-D6F909024935}">
  <dimension ref="A1:J66"/>
  <sheetViews>
    <sheetView workbookViewId="0">
      <selection activeCell="F9" sqref="F9"/>
    </sheetView>
  </sheetViews>
  <sheetFormatPr defaultRowHeight="14.25"/>
  <cols>
    <col min="3" max="3" width="15.5" customWidth="1"/>
    <col min="4" max="4" width="15.25" customWidth="1"/>
    <col min="5" max="5" width="16.25" customWidth="1"/>
    <col min="7" max="7" width="12" customWidth="1"/>
    <col min="10" max="10" width="14" customWidth="1"/>
  </cols>
  <sheetData>
    <row r="1" spans="1:10" ht="27">
      <c r="A1" s="41"/>
      <c r="B1" s="41"/>
      <c r="C1" s="114" t="s">
        <v>218</v>
      </c>
      <c r="D1" s="115"/>
      <c r="E1" s="115"/>
      <c r="F1" s="115"/>
      <c r="G1" s="115"/>
      <c r="H1" s="115"/>
      <c r="I1" s="115"/>
      <c r="J1" s="115"/>
    </row>
    <row r="2" spans="1:10">
      <c r="A2" s="60"/>
      <c r="B2" s="60"/>
      <c r="C2" s="61"/>
      <c r="D2" s="46"/>
      <c r="E2" s="46"/>
      <c r="F2" s="46"/>
      <c r="G2" s="46"/>
      <c r="H2" s="46"/>
      <c r="I2" s="63"/>
      <c r="J2" s="62"/>
    </row>
    <row r="3" spans="1:10">
      <c r="A3" s="64"/>
      <c r="B3" s="119" t="s">
        <v>86</v>
      </c>
      <c r="C3" s="99" t="s">
        <v>144</v>
      </c>
      <c r="D3" s="122" t="s">
        <v>145</v>
      </c>
      <c r="E3" s="106" t="s">
        <v>90</v>
      </c>
      <c r="F3" s="106"/>
      <c r="G3" s="106"/>
      <c r="H3" s="106"/>
      <c r="I3" s="116" t="s">
        <v>94</v>
      </c>
      <c r="J3" s="118" t="s">
        <v>146</v>
      </c>
    </row>
    <row r="4" spans="1:10">
      <c r="A4" s="119" t="s">
        <v>147</v>
      </c>
      <c r="B4" s="119"/>
      <c r="C4" s="99"/>
      <c r="D4" s="123"/>
      <c r="E4" s="120" t="s">
        <v>148</v>
      </c>
      <c r="F4" s="120" t="s">
        <v>149</v>
      </c>
      <c r="G4" s="121" t="s">
        <v>150</v>
      </c>
      <c r="H4" s="106" t="s">
        <v>151</v>
      </c>
      <c r="I4" s="116"/>
      <c r="J4" s="118"/>
    </row>
    <row r="5" spans="1:10" ht="39.75" customHeight="1">
      <c r="A5" s="119"/>
      <c r="B5" s="119"/>
      <c r="C5" s="99"/>
      <c r="D5" s="123"/>
      <c r="E5" s="106"/>
      <c r="F5" s="106"/>
      <c r="G5" s="116"/>
      <c r="H5" s="106"/>
      <c r="I5" s="117"/>
      <c r="J5" s="118"/>
    </row>
    <row r="6" spans="1:10">
      <c r="A6" s="65" t="s">
        <v>111</v>
      </c>
      <c r="B6" s="65" t="s">
        <v>111</v>
      </c>
      <c r="C6" s="7" t="s">
        <v>111</v>
      </c>
      <c r="D6" s="7">
        <v>1</v>
      </c>
      <c r="E6" s="7">
        <v>2</v>
      </c>
      <c r="F6" s="7">
        <v>3</v>
      </c>
      <c r="G6" s="7">
        <v>4</v>
      </c>
      <c r="H6" s="10">
        <v>5</v>
      </c>
      <c r="I6" s="7">
        <v>8</v>
      </c>
      <c r="J6" s="66">
        <v>10</v>
      </c>
    </row>
    <row r="7" spans="1:10" ht="32.25" customHeight="1">
      <c r="A7" s="67"/>
      <c r="B7" s="68"/>
      <c r="C7" s="69" t="s">
        <v>97</v>
      </c>
      <c r="D7" s="59">
        <v>4839.88</v>
      </c>
      <c r="E7" s="59">
        <v>4211.43</v>
      </c>
      <c r="F7" s="59">
        <v>2791.43</v>
      </c>
      <c r="G7" s="59">
        <v>220</v>
      </c>
      <c r="H7" s="59">
        <v>1200</v>
      </c>
      <c r="I7" s="59">
        <v>585</v>
      </c>
      <c r="J7" s="16">
        <v>43.45</v>
      </c>
    </row>
    <row r="8" spans="1:10" ht="24">
      <c r="A8" s="67"/>
      <c r="B8" s="68" t="s">
        <v>112</v>
      </c>
      <c r="C8" s="69" t="s">
        <v>113</v>
      </c>
      <c r="D8" s="59">
        <v>2024.84</v>
      </c>
      <c r="E8" s="59">
        <v>2024.84</v>
      </c>
      <c r="F8" s="59">
        <v>818.84</v>
      </c>
      <c r="G8" s="59">
        <v>6</v>
      </c>
      <c r="H8" s="59">
        <v>1200</v>
      </c>
      <c r="I8" s="59">
        <v>0</v>
      </c>
      <c r="J8" s="16">
        <v>0</v>
      </c>
    </row>
    <row r="9" spans="1:10">
      <c r="A9" s="67">
        <v>20508</v>
      </c>
      <c r="B9" s="68" t="s">
        <v>114</v>
      </c>
      <c r="C9" s="69" t="s">
        <v>152</v>
      </c>
      <c r="D9" s="59">
        <v>3.55</v>
      </c>
      <c r="E9" s="59">
        <v>3.55</v>
      </c>
      <c r="F9" s="59">
        <v>3.55</v>
      </c>
      <c r="G9" s="59">
        <v>0</v>
      </c>
      <c r="H9" s="59">
        <v>0</v>
      </c>
      <c r="I9" s="59">
        <v>0</v>
      </c>
      <c r="J9" s="16">
        <v>0</v>
      </c>
    </row>
    <row r="10" spans="1:10">
      <c r="A10" s="67">
        <v>20701</v>
      </c>
      <c r="B10" s="68" t="s">
        <v>114</v>
      </c>
      <c r="C10" s="69" t="s">
        <v>153</v>
      </c>
      <c r="D10" s="59">
        <v>1525.92</v>
      </c>
      <c r="E10" s="59">
        <v>1525.92</v>
      </c>
      <c r="F10" s="59">
        <v>319.92</v>
      </c>
      <c r="G10" s="59">
        <v>6</v>
      </c>
      <c r="H10" s="59">
        <v>1200</v>
      </c>
      <c r="I10" s="59">
        <v>0</v>
      </c>
      <c r="J10" s="16">
        <v>0</v>
      </c>
    </row>
    <row r="11" spans="1:10" ht="24">
      <c r="A11" s="67">
        <v>20701</v>
      </c>
      <c r="B11" s="68" t="s">
        <v>114</v>
      </c>
      <c r="C11" s="69" t="s">
        <v>154</v>
      </c>
      <c r="D11" s="59">
        <v>245</v>
      </c>
      <c r="E11" s="59">
        <v>245</v>
      </c>
      <c r="F11" s="59">
        <v>245</v>
      </c>
      <c r="G11" s="59">
        <v>0</v>
      </c>
      <c r="H11" s="59">
        <v>0</v>
      </c>
      <c r="I11" s="59">
        <v>0</v>
      </c>
      <c r="J11" s="16">
        <v>0</v>
      </c>
    </row>
    <row r="12" spans="1:10">
      <c r="A12" s="67">
        <v>20701</v>
      </c>
      <c r="B12" s="68" t="s">
        <v>114</v>
      </c>
      <c r="C12" s="69" t="s">
        <v>155</v>
      </c>
      <c r="D12" s="59">
        <v>119</v>
      </c>
      <c r="E12" s="59">
        <v>119</v>
      </c>
      <c r="F12" s="59">
        <v>119</v>
      </c>
      <c r="G12" s="59">
        <v>0</v>
      </c>
      <c r="H12" s="59">
        <v>0</v>
      </c>
      <c r="I12" s="59">
        <v>0</v>
      </c>
      <c r="J12" s="16">
        <v>0</v>
      </c>
    </row>
    <row r="13" spans="1:10" ht="24">
      <c r="A13" s="67">
        <v>20805</v>
      </c>
      <c r="B13" s="68" t="s">
        <v>114</v>
      </c>
      <c r="C13" s="69" t="s">
        <v>156</v>
      </c>
      <c r="D13" s="59">
        <v>20.05</v>
      </c>
      <c r="E13" s="59">
        <v>20.05</v>
      </c>
      <c r="F13" s="59">
        <v>20.05</v>
      </c>
      <c r="G13" s="59">
        <v>0</v>
      </c>
      <c r="H13" s="59">
        <v>0</v>
      </c>
      <c r="I13" s="59">
        <v>0</v>
      </c>
      <c r="J13" s="16">
        <v>0</v>
      </c>
    </row>
    <row r="14" spans="1:10" ht="24">
      <c r="A14" s="67">
        <v>20805</v>
      </c>
      <c r="B14" s="68" t="s">
        <v>114</v>
      </c>
      <c r="C14" s="69" t="s">
        <v>157</v>
      </c>
      <c r="D14" s="59">
        <v>51.05</v>
      </c>
      <c r="E14" s="59">
        <v>51.05</v>
      </c>
      <c r="F14" s="59">
        <v>51.05</v>
      </c>
      <c r="G14" s="59">
        <v>0</v>
      </c>
      <c r="H14" s="59">
        <v>0</v>
      </c>
      <c r="I14" s="59">
        <v>0</v>
      </c>
      <c r="J14" s="16">
        <v>0</v>
      </c>
    </row>
    <row r="15" spans="1:10">
      <c r="A15" s="67">
        <v>21011</v>
      </c>
      <c r="B15" s="68" t="s">
        <v>114</v>
      </c>
      <c r="C15" s="69" t="s">
        <v>158</v>
      </c>
      <c r="D15" s="59">
        <v>31.91</v>
      </c>
      <c r="E15" s="59">
        <v>31.91</v>
      </c>
      <c r="F15" s="59">
        <v>31.91</v>
      </c>
      <c r="G15" s="59">
        <v>0</v>
      </c>
      <c r="H15" s="59">
        <v>0</v>
      </c>
      <c r="I15" s="59">
        <v>0</v>
      </c>
      <c r="J15" s="16">
        <v>0</v>
      </c>
    </row>
    <row r="16" spans="1:10">
      <c r="A16" s="67">
        <v>22102</v>
      </c>
      <c r="B16" s="68" t="s">
        <v>114</v>
      </c>
      <c r="C16" s="69" t="s">
        <v>159</v>
      </c>
      <c r="D16" s="59">
        <v>28.36</v>
      </c>
      <c r="E16" s="59">
        <v>28.36</v>
      </c>
      <c r="F16" s="59">
        <v>28.36</v>
      </c>
      <c r="G16" s="59">
        <v>0</v>
      </c>
      <c r="H16" s="59">
        <v>0</v>
      </c>
      <c r="I16" s="59">
        <v>0</v>
      </c>
      <c r="J16" s="16">
        <v>0</v>
      </c>
    </row>
    <row r="17" spans="1:10">
      <c r="A17" s="67"/>
      <c r="B17" s="68" t="s">
        <v>116</v>
      </c>
      <c r="C17" s="69" t="s">
        <v>117</v>
      </c>
      <c r="D17" s="59">
        <v>435.16</v>
      </c>
      <c r="E17" s="59">
        <v>435.16</v>
      </c>
      <c r="F17" s="59">
        <v>435.16</v>
      </c>
      <c r="G17" s="59">
        <v>0</v>
      </c>
      <c r="H17" s="59">
        <v>0</v>
      </c>
      <c r="I17" s="59">
        <v>0</v>
      </c>
      <c r="J17" s="16">
        <v>0</v>
      </c>
    </row>
    <row r="18" spans="1:10">
      <c r="A18" s="67">
        <v>20508</v>
      </c>
      <c r="B18" s="68" t="s">
        <v>118</v>
      </c>
      <c r="C18" s="69" t="s">
        <v>152</v>
      </c>
      <c r="D18" s="59">
        <v>2.77</v>
      </c>
      <c r="E18" s="59">
        <v>2.77</v>
      </c>
      <c r="F18" s="59">
        <v>2.77</v>
      </c>
      <c r="G18" s="59">
        <v>0</v>
      </c>
      <c r="H18" s="59">
        <v>0</v>
      </c>
      <c r="I18" s="59">
        <v>0</v>
      </c>
      <c r="J18" s="16">
        <v>0</v>
      </c>
    </row>
    <row r="19" spans="1:10">
      <c r="A19" s="67">
        <v>20701</v>
      </c>
      <c r="B19" s="68" t="s">
        <v>118</v>
      </c>
      <c r="C19" s="69" t="s">
        <v>160</v>
      </c>
      <c r="D19" s="59">
        <v>329.67</v>
      </c>
      <c r="E19" s="59">
        <v>329.67</v>
      </c>
      <c r="F19" s="59">
        <v>329.67</v>
      </c>
      <c r="G19" s="59">
        <v>0</v>
      </c>
      <c r="H19" s="59">
        <v>0</v>
      </c>
      <c r="I19" s="59">
        <v>0</v>
      </c>
      <c r="J19" s="16">
        <v>0</v>
      </c>
    </row>
    <row r="20" spans="1:10">
      <c r="A20" s="67">
        <v>20701</v>
      </c>
      <c r="B20" s="68" t="s">
        <v>118</v>
      </c>
      <c r="C20" s="69" t="s">
        <v>155</v>
      </c>
      <c r="D20" s="59">
        <v>6</v>
      </c>
      <c r="E20" s="59">
        <v>6</v>
      </c>
      <c r="F20" s="59">
        <v>6</v>
      </c>
      <c r="G20" s="59">
        <v>0</v>
      </c>
      <c r="H20" s="59">
        <v>0</v>
      </c>
      <c r="I20" s="59">
        <v>0</v>
      </c>
      <c r="J20" s="16">
        <v>0</v>
      </c>
    </row>
    <row r="21" spans="1:10">
      <c r="A21" s="67">
        <v>20805</v>
      </c>
      <c r="B21" s="68" t="s">
        <v>118</v>
      </c>
      <c r="C21" s="69" t="s">
        <v>161</v>
      </c>
      <c r="D21" s="59">
        <v>11.98</v>
      </c>
      <c r="E21" s="59">
        <v>11.98</v>
      </c>
      <c r="F21" s="59">
        <v>11.98</v>
      </c>
      <c r="G21" s="59">
        <v>0</v>
      </c>
      <c r="H21" s="59">
        <v>0</v>
      </c>
      <c r="I21" s="59">
        <v>0</v>
      </c>
      <c r="J21" s="16">
        <v>0</v>
      </c>
    </row>
    <row r="22" spans="1:10" ht="24">
      <c r="A22" s="67">
        <v>20805</v>
      </c>
      <c r="B22" s="68" t="s">
        <v>118</v>
      </c>
      <c r="C22" s="69" t="s">
        <v>157</v>
      </c>
      <c r="D22" s="59">
        <v>37.72</v>
      </c>
      <c r="E22" s="59">
        <v>37.72</v>
      </c>
      <c r="F22" s="59">
        <v>37.72</v>
      </c>
      <c r="G22" s="59">
        <v>0</v>
      </c>
      <c r="H22" s="59">
        <v>0</v>
      </c>
      <c r="I22" s="59">
        <v>0</v>
      </c>
      <c r="J22" s="16">
        <v>0</v>
      </c>
    </row>
    <row r="23" spans="1:10">
      <c r="A23" s="67">
        <v>21011</v>
      </c>
      <c r="B23" s="68" t="s">
        <v>118</v>
      </c>
      <c r="C23" s="69" t="s">
        <v>162</v>
      </c>
      <c r="D23" s="59">
        <v>24.89</v>
      </c>
      <c r="E23" s="59">
        <v>24.89</v>
      </c>
      <c r="F23" s="59">
        <v>24.89</v>
      </c>
      <c r="G23" s="59">
        <v>0</v>
      </c>
      <c r="H23" s="59">
        <v>0</v>
      </c>
      <c r="I23" s="59">
        <v>0</v>
      </c>
      <c r="J23" s="16">
        <v>0</v>
      </c>
    </row>
    <row r="24" spans="1:10">
      <c r="A24" s="67">
        <v>22102</v>
      </c>
      <c r="B24" s="68" t="s">
        <v>118</v>
      </c>
      <c r="C24" s="69" t="s">
        <v>159</v>
      </c>
      <c r="D24" s="59">
        <v>22.13</v>
      </c>
      <c r="E24" s="59">
        <v>22.13</v>
      </c>
      <c r="F24" s="59">
        <v>22.13</v>
      </c>
      <c r="G24" s="59">
        <v>0</v>
      </c>
      <c r="H24" s="59">
        <v>0</v>
      </c>
      <c r="I24" s="59">
        <v>0</v>
      </c>
      <c r="J24" s="16">
        <v>0</v>
      </c>
    </row>
    <row r="25" spans="1:10">
      <c r="A25" s="67"/>
      <c r="B25" s="68" t="s">
        <v>120</v>
      </c>
      <c r="C25" s="69" t="s">
        <v>121</v>
      </c>
      <c r="D25" s="59">
        <v>981.5</v>
      </c>
      <c r="E25" s="59">
        <v>801.5</v>
      </c>
      <c r="F25" s="59">
        <v>731.5</v>
      </c>
      <c r="G25" s="59">
        <v>70</v>
      </c>
      <c r="H25" s="59">
        <v>0</v>
      </c>
      <c r="I25" s="59">
        <v>180</v>
      </c>
      <c r="J25" s="16">
        <v>0</v>
      </c>
    </row>
    <row r="26" spans="1:10">
      <c r="A26" s="67">
        <v>20508</v>
      </c>
      <c r="B26" s="68" t="s">
        <v>122</v>
      </c>
      <c r="C26" s="69" t="s">
        <v>152</v>
      </c>
      <c r="D26" s="59">
        <v>2.34</v>
      </c>
      <c r="E26" s="59">
        <v>2.34</v>
      </c>
      <c r="F26" s="59">
        <v>2.34</v>
      </c>
      <c r="G26" s="59">
        <v>0</v>
      </c>
      <c r="H26" s="59">
        <v>0</v>
      </c>
      <c r="I26" s="59">
        <v>0</v>
      </c>
      <c r="J26" s="16">
        <v>0</v>
      </c>
    </row>
    <row r="27" spans="1:10">
      <c r="A27" s="67">
        <v>20702</v>
      </c>
      <c r="B27" s="68" t="s">
        <v>122</v>
      </c>
      <c r="C27" s="69" t="s">
        <v>163</v>
      </c>
      <c r="D27" s="59">
        <v>889.91</v>
      </c>
      <c r="E27" s="59">
        <v>709.91</v>
      </c>
      <c r="F27" s="59">
        <v>639.91</v>
      </c>
      <c r="G27" s="59">
        <v>70</v>
      </c>
      <c r="H27" s="59">
        <v>0</v>
      </c>
      <c r="I27" s="59">
        <v>180</v>
      </c>
      <c r="J27" s="16">
        <v>0</v>
      </c>
    </row>
    <row r="28" spans="1:10">
      <c r="A28" s="67">
        <v>20702</v>
      </c>
      <c r="B28" s="68" t="s">
        <v>122</v>
      </c>
      <c r="C28" s="69" t="s">
        <v>164</v>
      </c>
      <c r="D28" s="59">
        <v>5.2</v>
      </c>
      <c r="E28" s="59">
        <v>5.2</v>
      </c>
      <c r="F28" s="59">
        <v>5.2</v>
      </c>
      <c r="G28" s="59">
        <v>0</v>
      </c>
      <c r="H28" s="59">
        <v>0</v>
      </c>
      <c r="I28" s="59">
        <v>0</v>
      </c>
      <c r="J28" s="16">
        <v>0</v>
      </c>
    </row>
    <row r="29" spans="1:10">
      <c r="A29" s="67">
        <v>20805</v>
      </c>
      <c r="B29" s="68" t="s">
        <v>122</v>
      </c>
      <c r="C29" s="69" t="s">
        <v>161</v>
      </c>
      <c r="D29" s="59">
        <v>12</v>
      </c>
      <c r="E29" s="59">
        <v>12</v>
      </c>
      <c r="F29" s="59">
        <v>12</v>
      </c>
      <c r="G29" s="59">
        <v>0</v>
      </c>
      <c r="H29" s="59">
        <v>0</v>
      </c>
      <c r="I29" s="59">
        <v>0</v>
      </c>
      <c r="J29" s="16">
        <v>0</v>
      </c>
    </row>
    <row r="30" spans="1:10" ht="24">
      <c r="A30" s="67">
        <v>20805</v>
      </c>
      <c r="B30" s="68" t="s">
        <v>122</v>
      </c>
      <c r="C30" s="69" t="s">
        <v>157</v>
      </c>
      <c r="D30" s="59">
        <v>32.270000000000003</v>
      </c>
      <c r="E30" s="59">
        <v>32.270000000000003</v>
      </c>
      <c r="F30" s="59">
        <v>32.270000000000003</v>
      </c>
      <c r="G30" s="59">
        <v>0</v>
      </c>
      <c r="H30" s="59">
        <v>0</v>
      </c>
      <c r="I30" s="59">
        <v>0</v>
      </c>
      <c r="J30" s="16">
        <v>0</v>
      </c>
    </row>
    <row r="31" spans="1:10">
      <c r="A31" s="67">
        <v>21011</v>
      </c>
      <c r="B31" s="68" t="s">
        <v>122</v>
      </c>
      <c r="C31" s="69" t="s">
        <v>162</v>
      </c>
      <c r="D31" s="59">
        <v>21.06</v>
      </c>
      <c r="E31" s="59">
        <v>21.06</v>
      </c>
      <c r="F31" s="59">
        <v>21.06</v>
      </c>
      <c r="G31" s="59">
        <v>0</v>
      </c>
      <c r="H31" s="59">
        <v>0</v>
      </c>
      <c r="I31" s="59">
        <v>0</v>
      </c>
      <c r="J31" s="16">
        <v>0</v>
      </c>
    </row>
    <row r="32" spans="1:10">
      <c r="A32" s="67">
        <v>22102</v>
      </c>
      <c r="B32" s="68" t="s">
        <v>122</v>
      </c>
      <c r="C32" s="69" t="s">
        <v>159</v>
      </c>
      <c r="D32" s="59">
        <v>18.72</v>
      </c>
      <c r="E32" s="59">
        <v>18.72</v>
      </c>
      <c r="F32" s="59">
        <v>18.72</v>
      </c>
      <c r="G32" s="59">
        <v>0</v>
      </c>
      <c r="H32" s="59">
        <v>0</v>
      </c>
      <c r="I32" s="59">
        <v>0</v>
      </c>
      <c r="J32" s="16">
        <v>0</v>
      </c>
    </row>
    <row r="33" spans="1:10">
      <c r="A33" s="67"/>
      <c r="B33" s="68" t="s">
        <v>124</v>
      </c>
      <c r="C33" s="69" t="s">
        <v>125</v>
      </c>
      <c r="D33" s="59">
        <v>381.71</v>
      </c>
      <c r="E33" s="59">
        <v>381.71</v>
      </c>
      <c r="F33" s="59">
        <v>381.71</v>
      </c>
      <c r="G33" s="59">
        <v>0</v>
      </c>
      <c r="H33" s="59">
        <v>0</v>
      </c>
      <c r="I33" s="59">
        <v>0</v>
      </c>
      <c r="J33" s="16">
        <v>0</v>
      </c>
    </row>
    <row r="34" spans="1:10">
      <c r="A34" s="67">
        <v>20508</v>
      </c>
      <c r="B34" s="68" t="s">
        <v>126</v>
      </c>
      <c r="C34" s="69" t="s">
        <v>152</v>
      </c>
      <c r="D34" s="59">
        <v>2.88</v>
      </c>
      <c r="E34" s="59">
        <v>2.88</v>
      </c>
      <c r="F34" s="59">
        <v>2.88</v>
      </c>
      <c r="G34" s="59">
        <v>0</v>
      </c>
      <c r="H34" s="59">
        <v>0</v>
      </c>
      <c r="I34" s="59">
        <v>0</v>
      </c>
      <c r="J34" s="16">
        <v>0</v>
      </c>
    </row>
    <row r="35" spans="1:10">
      <c r="A35" s="67">
        <v>20701</v>
      </c>
      <c r="B35" s="68" t="s">
        <v>126</v>
      </c>
      <c r="C35" s="69" t="s">
        <v>165</v>
      </c>
      <c r="D35" s="59">
        <v>278.36</v>
      </c>
      <c r="E35" s="59">
        <v>278.36</v>
      </c>
      <c r="F35" s="59">
        <v>278.36</v>
      </c>
      <c r="G35" s="59">
        <v>0</v>
      </c>
      <c r="H35" s="59">
        <v>0</v>
      </c>
      <c r="I35" s="59">
        <v>0</v>
      </c>
      <c r="J35" s="16">
        <v>0</v>
      </c>
    </row>
    <row r="36" spans="1:10">
      <c r="A36" s="67">
        <v>20701</v>
      </c>
      <c r="B36" s="68" t="s">
        <v>126</v>
      </c>
      <c r="C36" s="69" t="s">
        <v>155</v>
      </c>
      <c r="D36" s="59">
        <v>7.4</v>
      </c>
      <c r="E36" s="59">
        <v>7.4</v>
      </c>
      <c r="F36" s="59">
        <v>7.4</v>
      </c>
      <c r="G36" s="59">
        <v>0</v>
      </c>
      <c r="H36" s="59">
        <v>0</v>
      </c>
      <c r="I36" s="59">
        <v>0</v>
      </c>
      <c r="J36" s="16">
        <v>0</v>
      </c>
    </row>
    <row r="37" spans="1:10">
      <c r="A37" s="67">
        <v>20805</v>
      </c>
      <c r="B37" s="68" t="s">
        <v>126</v>
      </c>
      <c r="C37" s="69" t="s">
        <v>161</v>
      </c>
      <c r="D37" s="59">
        <v>3.91</v>
      </c>
      <c r="E37" s="59">
        <v>3.91</v>
      </c>
      <c r="F37" s="59">
        <v>3.91</v>
      </c>
      <c r="G37" s="59">
        <v>0</v>
      </c>
      <c r="H37" s="59">
        <v>0</v>
      </c>
      <c r="I37" s="59">
        <v>0</v>
      </c>
      <c r="J37" s="16">
        <v>0</v>
      </c>
    </row>
    <row r="38" spans="1:10" ht="24">
      <c r="A38" s="67">
        <v>20805</v>
      </c>
      <c r="B38" s="68" t="s">
        <v>126</v>
      </c>
      <c r="C38" s="69" t="s">
        <v>157</v>
      </c>
      <c r="D38" s="59">
        <v>40.24</v>
      </c>
      <c r="E38" s="59">
        <v>40.24</v>
      </c>
      <c r="F38" s="59">
        <v>40.24</v>
      </c>
      <c r="G38" s="59">
        <v>0</v>
      </c>
      <c r="H38" s="59">
        <v>0</v>
      </c>
      <c r="I38" s="59">
        <v>0</v>
      </c>
      <c r="J38" s="16">
        <v>0</v>
      </c>
    </row>
    <row r="39" spans="1:10">
      <c r="A39" s="67">
        <v>21011</v>
      </c>
      <c r="B39" s="68" t="s">
        <v>126</v>
      </c>
      <c r="C39" s="69" t="s">
        <v>162</v>
      </c>
      <c r="D39" s="59">
        <v>25.9</v>
      </c>
      <c r="E39" s="59">
        <v>25.9</v>
      </c>
      <c r="F39" s="59">
        <v>25.9</v>
      </c>
      <c r="G39" s="59">
        <v>0</v>
      </c>
      <c r="H39" s="59">
        <v>0</v>
      </c>
      <c r="I39" s="59">
        <v>0</v>
      </c>
      <c r="J39" s="16">
        <v>0</v>
      </c>
    </row>
    <row r="40" spans="1:10">
      <c r="A40" s="67">
        <v>22102</v>
      </c>
      <c r="B40" s="68" t="s">
        <v>126</v>
      </c>
      <c r="C40" s="69" t="s">
        <v>159</v>
      </c>
      <c r="D40" s="59">
        <v>23.02</v>
      </c>
      <c r="E40" s="59">
        <v>23.02</v>
      </c>
      <c r="F40" s="59">
        <v>23.02</v>
      </c>
      <c r="G40" s="59">
        <v>0</v>
      </c>
      <c r="H40" s="59">
        <v>0</v>
      </c>
      <c r="I40" s="59">
        <v>0</v>
      </c>
      <c r="J40" s="16">
        <v>0</v>
      </c>
    </row>
    <row r="41" spans="1:10" ht="24">
      <c r="A41" s="67"/>
      <c r="B41" s="68" t="s">
        <v>128</v>
      </c>
      <c r="C41" s="69" t="s">
        <v>129</v>
      </c>
      <c r="D41" s="59">
        <v>366.72</v>
      </c>
      <c r="E41" s="59">
        <v>185.72</v>
      </c>
      <c r="F41" s="59">
        <v>185.72</v>
      </c>
      <c r="G41" s="59">
        <v>0</v>
      </c>
      <c r="H41" s="59">
        <v>0</v>
      </c>
      <c r="I41" s="59">
        <v>173</v>
      </c>
      <c r="J41" s="16">
        <v>8</v>
      </c>
    </row>
    <row r="42" spans="1:10">
      <c r="A42" s="67">
        <v>20508</v>
      </c>
      <c r="B42" s="68" t="s">
        <v>130</v>
      </c>
      <c r="C42" s="69" t="s">
        <v>152</v>
      </c>
      <c r="D42" s="59">
        <v>1.37</v>
      </c>
      <c r="E42" s="59">
        <v>1.37</v>
      </c>
      <c r="F42" s="59">
        <v>1.37</v>
      </c>
      <c r="G42" s="59">
        <v>0</v>
      </c>
      <c r="H42" s="59">
        <v>0</v>
      </c>
      <c r="I42" s="59">
        <v>0</v>
      </c>
      <c r="J42" s="16">
        <v>0</v>
      </c>
    </row>
    <row r="43" spans="1:10">
      <c r="A43" s="67">
        <v>20703</v>
      </c>
      <c r="B43" s="68" t="s">
        <v>130</v>
      </c>
      <c r="C43" s="69" t="s">
        <v>166</v>
      </c>
      <c r="D43" s="59">
        <v>320.37</v>
      </c>
      <c r="E43" s="59">
        <v>139.37</v>
      </c>
      <c r="F43" s="59">
        <v>139.37</v>
      </c>
      <c r="G43" s="59">
        <v>0</v>
      </c>
      <c r="H43" s="59">
        <v>0</v>
      </c>
      <c r="I43" s="59">
        <v>173</v>
      </c>
      <c r="J43" s="16">
        <v>8</v>
      </c>
    </row>
    <row r="44" spans="1:10">
      <c r="A44" s="67">
        <v>20703</v>
      </c>
      <c r="B44" s="68" t="s">
        <v>130</v>
      </c>
      <c r="C44" s="69" t="s">
        <v>167</v>
      </c>
      <c r="D44" s="59">
        <v>2.8</v>
      </c>
      <c r="E44" s="59">
        <v>2.8</v>
      </c>
      <c r="F44" s="59">
        <v>2.8</v>
      </c>
      <c r="G44" s="59">
        <v>0</v>
      </c>
      <c r="H44" s="59">
        <v>0</v>
      </c>
      <c r="I44" s="59">
        <v>0</v>
      </c>
      <c r="J44" s="16">
        <v>0</v>
      </c>
    </row>
    <row r="45" spans="1:10" ht="24">
      <c r="A45" s="67">
        <v>20805</v>
      </c>
      <c r="B45" s="68" t="s">
        <v>130</v>
      </c>
      <c r="C45" s="69" t="s">
        <v>157</v>
      </c>
      <c r="D45" s="59">
        <v>18.91</v>
      </c>
      <c r="E45" s="59">
        <v>18.91</v>
      </c>
      <c r="F45" s="59">
        <v>18.91</v>
      </c>
      <c r="G45" s="59">
        <v>0</v>
      </c>
      <c r="H45" s="59">
        <v>0</v>
      </c>
      <c r="I45" s="59">
        <v>0</v>
      </c>
      <c r="J45" s="16">
        <v>0</v>
      </c>
    </row>
    <row r="46" spans="1:10">
      <c r="A46" s="67">
        <v>21011</v>
      </c>
      <c r="B46" s="68" t="s">
        <v>130</v>
      </c>
      <c r="C46" s="69" t="s">
        <v>162</v>
      </c>
      <c r="D46" s="59">
        <v>12.32</v>
      </c>
      <c r="E46" s="59">
        <v>12.32</v>
      </c>
      <c r="F46" s="59">
        <v>12.32</v>
      </c>
      <c r="G46" s="59">
        <v>0</v>
      </c>
      <c r="H46" s="59">
        <v>0</v>
      </c>
      <c r="I46" s="59">
        <v>0</v>
      </c>
      <c r="J46" s="16">
        <v>0</v>
      </c>
    </row>
    <row r="47" spans="1:10">
      <c r="A47" s="67">
        <v>22102</v>
      </c>
      <c r="B47" s="68" t="s">
        <v>130</v>
      </c>
      <c r="C47" s="69" t="s">
        <v>159</v>
      </c>
      <c r="D47" s="59">
        <v>10.95</v>
      </c>
      <c r="E47" s="59">
        <v>10.95</v>
      </c>
      <c r="F47" s="59">
        <v>10.95</v>
      </c>
      <c r="G47" s="59">
        <v>0</v>
      </c>
      <c r="H47" s="59">
        <v>0</v>
      </c>
      <c r="I47" s="59">
        <v>0</v>
      </c>
      <c r="J47" s="16">
        <v>0</v>
      </c>
    </row>
    <row r="48" spans="1:10" ht="24">
      <c r="A48" s="67"/>
      <c r="B48" s="68" t="s">
        <v>132</v>
      </c>
      <c r="C48" s="69" t="s">
        <v>133</v>
      </c>
      <c r="D48" s="59">
        <v>195.86</v>
      </c>
      <c r="E48" s="59">
        <v>195.86</v>
      </c>
      <c r="F48" s="59">
        <v>171.86</v>
      </c>
      <c r="G48" s="59">
        <v>24</v>
      </c>
      <c r="H48" s="59">
        <v>0</v>
      </c>
      <c r="I48" s="59">
        <v>0</v>
      </c>
      <c r="J48" s="16">
        <v>0</v>
      </c>
    </row>
    <row r="49" spans="1:10">
      <c r="A49" s="67">
        <v>20508</v>
      </c>
      <c r="B49" s="68" t="s">
        <v>134</v>
      </c>
      <c r="C49" s="69" t="s">
        <v>152</v>
      </c>
      <c r="D49" s="59">
        <v>1.22</v>
      </c>
      <c r="E49" s="59">
        <v>1.22</v>
      </c>
      <c r="F49" s="59">
        <v>1.22</v>
      </c>
      <c r="G49" s="59">
        <v>0</v>
      </c>
      <c r="H49" s="59">
        <v>0</v>
      </c>
      <c r="I49" s="59">
        <v>0</v>
      </c>
      <c r="J49" s="16">
        <v>0</v>
      </c>
    </row>
    <row r="50" spans="1:10">
      <c r="A50" s="67">
        <v>20701</v>
      </c>
      <c r="B50" s="68" t="s">
        <v>134</v>
      </c>
      <c r="C50" s="69" t="s">
        <v>168</v>
      </c>
      <c r="D50" s="59">
        <v>150.9</v>
      </c>
      <c r="E50" s="59">
        <v>150.9</v>
      </c>
      <c r="F50" s="59">
        <v>126.9</v>
      </c>
      <c r="G50" s="59">
        <v>24</v>
      </c>
      <c r="H50" s="59">
        <v>0</v>
      </c>
      <c r="I50" s="59">
        <v>0</v>
      </c>
      <c r="J50" s="16">
        <v>0</v>
      </c>
    </row>
    <row r="51" spans="1:10">
      <c r="A51" s="67">
        <v>20701</v>
      </c>
      <c r="B51" s="68" t="s">
        <v>134</v>
      </c>
      <c r="C51" s="69" t="s">
        <v>155</v>
      </c>
      <c r="D51" s="59">
        <v>5.4</v>
      </c>
      <c r="E51" s="59">
        <v>5.4</v>
      </c>
      <c r="F51" s="59">
        <v>5.4</v>
      </c>
      <c r="G51" s="59">
        <v>0</v>
      </c>
      <c r="H51" s="59">
        <v>0</v>
      </c>
      <c r="I51" s="59">
        <v>0</v>
      </c>
      <c r="J51" s="16">
        <v>0</v>
      </c>
    </row>
    <row r="52" spans="1:10">
      <c r="A52" s="67">
        <v>20805</v>
      </c>
      <c r="B52" s="68" t="s">
        <v>134</v>
      </c>
      <c r="C52" s="69" t="s">
        <v>161</v>
      </c>
      <c r="D52" s="59">
        <v>0.11</v>
      </c>
      <c r="E52" s="59">
        <v>0.11</v>
      </c>
      <c r="F52" s="59">
        <v>0.11</v>
      </c>
      <c r="G52" s="59">
        <v>0</v>
      </c>
      <c r="H52" s="59">
        <v>0</v>
      </c>
      <c r="I52" s="59">
        <v>0</v>
      </c>
      <c r="J52" s="16">
        <v>0</v>
      </c>
    </row>
    <row r="53" spans="1:10" ht="24">
      <c r="A53" s="67">
        <v>20805</v>
      </c>
      <c r="B53" s="68" t="s">
        <v>134</v>
      </c>
      <c r="C53" s="69" t="s">
        <v>157</v>
      </c>
      <c r="D53" s="59">
        <v>17.510000000000002</v>
      </c>
      <c r="E53" s="59">
        <v>17.510000000000002</v>
      </c>
      <c r="F53" s="59">
        <v>17.510000000000002</v>
      </c>
      <c r="G53" s="59">
        <v>0</v>
      </c>
      <c r="H53" s="59">
        <v>0</v>
      </c>
      <c r="I53" s="59">
        <v>0</v>
      </c>
      <c r="J53" s="16">
        <v>0</v>
      </c>
    </row>
    <row r="54" spans="1:10">
      <c r="A54" s="67">
        <v>21011</v>
      </c>
      <c r="B54" s="68" t="s">
        <v>134</v>
      </c>
      <c r="C54" s="69" t="s">
        <v>162</v>
      </c>
      <c r="D54" s="59">
        <v>10.97</v>
      </c>
      <c r="E54" s="59">
        <v>10.97</v>
      </c>
      <c r="F54" s="59">
        <v>10.97</v>
      </c>
      <c r="G54" s="59">
        <v>0</v>
      </c>
      <c r="H54" s="59">
        <v>0</v>
      </c>
      <c r="I54" s="59">
        <v>0</v>
      </c>
      <c r="J54" s="16">
        <v>0</v>
      </c>
    </row>
    <row r="55" spans="1:10">
      <c r="A55" s="67">
        <v>22102</v>
      </c>
      <c r="B55" s="68" t="s">
        <v>134</v>
      </c>
      <c r="C55" s="69" t="s">
        <v>159</v>
      </c>
      <c r="D55" s="59">
        <v>9.75</v>
      </c>
      <c r="E55" s="59">
        <v>9.75</v>
      </c>
      <c r="F55" s="59">
        <v>9.75</v>
      </c>
      <c r="G55" s="59">
        <v>0</v>
      </c>
      <c r="H55" s="59">
        <v>0</v>
      </c>
      <c r="I55" s="59">
        <v>0</v>
      </c>
      <c r="J55" s="16">
        <v>0</v>
      </c>
    </row>
    <row r="56" spans="1:10" ht="24">
      <c r="A56" s="67"/>
      <c r="B56" s="68" t="s">
        <v>136</v>
      </c>
      <c r="C56" s="69" t="s">
        <v>137</v>
      </c>
      <c r="D56" s="59">
        <v>50.17</v>
      </c>
      <c r="E56" s="59">
        <v>45.17</v>
      </c>
      <c r="F56" s="59">
        <v>45.17</v>
      </c>
      <c r="G56" s="59">
        <v>0</v>
      </c>
      <c r="H56" s="59">
        <v>0</v>
      </c>
      <c r="I56" s="59">
        <v>0</v>
      </c>
      <c r="J56" s="16">
        <v>5</v>
      </c>
    </row>
    <row r="57" spans="1:10">
      <c r="A57" s="67">
        <v>20508</v>
      </c>
      <c r="B57" s="68" t="s">
        <v>138</v>
      </c>
      <c r="C57" s="69" t="s">
        <v>152</v>
      </c>
      <c r="D57" s="59">
        <v>0.35</v>
      </c>
      <c r="E57" s="59">
        <v>0.35</v>
      </c>
      <c r="F57" s="59">
        <v>0.35</v>
      </c>
      <c r="G57" s="59">
        <v>0</v>
      </c>
      <c r="H57" s="59">
        <v>0</v>
      </c>
      <c r="I57" s="59">
        <v>0</v>
      </c>
      <c r="J57" s="16">
        <v>0</v>
      </c>
    </row>
    <row r="58" spans="1:10">
      <c r="A58" s="67">
        <v>20701</v>
      </c>
      <c r="B58" s="68" t="s">
        <v>138</v>
      </c>
      <c r="C58" s="69" t="s">
        <v>169</v>
      </c>
      <c r="D58" s="59">
        <v>36.590000000000003</v>
      </c>
      <c r="E58" s="59">
        <v>31.59</v>
      </c>
      <c r="F58" s="59">
        <v>31.59</v>
      </c>
      <c r="G58" s="59">
        <v>0</v>
      </c>
      <c r="H58" s="59">
        <v>0</v>
      </c>
      <c r="I58" s="59">
        <v>0</v>
      </c>
      <c r="J58" s="16">
        <v>5</v>
      </c>
    </row>
    <row r="59" spans="1:10">
      <c r="A59" s="67">
        <v>20701</v>
      </c>
      <c r="B59" s="68" t="s">
        <v>138</v>
      </c>
      <c r="C59" s="69" t="s">
        <v>155</v>
      </c>
      <c r="D59" s="59">
        <v>1.4</v>
      </c>
      <c r="E59" s="59">
        <v>1.4</v>
      </c>
      <c r="F59" s="59">
        <v>1.4</v>
      </c>
      <c r="G59" s="59">
        <v>0</v>
      </c>
      <c r="H59" s="59">
        <v>0</v>
      </c>
      <c r="I59" s="59">
        <v>0</v>
      </c>
      <c r="J59" s="16">
        <v>0</v>
      </c>
    </row>
    <row r="60" spans="1:10">
      <c r="A60" s="67">
        <v>20805</v>
      </c>
      <c r="B60" s="68" t="s">
        <v>138</v>
      </c>
      <c r="C60" s="69" t="s">
        <v>161</v>
      </c>
      <c r="D60" s="59">
        <v>1.03</v>
      </c>
      <c r="E60" s="59">
        <v>1.03</v>
      </c>
      <c r="F60" s="59">
        <v>1.03</v>
      </c>
      <c r="G60" s="59">
        <v>0</v>
      </c>
      <c r="H60" s="59">
        <v>0</v>
      </c>
      <c r="I60" s="59">
        <v>0</v>
      </c>
      <c r="J60" s="16">
        <v>0</v>
      </c>
    </row>
    <row r="61" spans="1:10" ht="24">
      <c r="A61" s="67">
        <v>20805</v>
      </c>
      <c r="B61" s="68" t="s">
        <v>138</v>
      </c>
      <c r="C61" s="69" t="s">
        <v>157</v>
      </c>
      <c r="D61" s="59">
        <v>4.8</v>
      </c>
      <c r="E61" s="59">
        <v>4.8</v>
      </c>
      <c r="F61" s="59">
        <v>4.8</v>
      </c>
      <c r="G61" s="59">
        <v>0</v>
      </c>
      <c r="H61" s="59">
        <v>0</v>
      </c>
      <c r="I61" s="59">
        <v>0</v>
      </c>
      <c r="J61" s="16">
        <v>0</v>
      </c>
    </row>
    <row r="62" spans="1:10">
      <c r="A62" s="67">
        <v>21011</v>
      </c>
      <c r="B62" s="68" t="s">
        <v>138</v>
      </c>
      <c r="C62" s="69" t="s">
        <v>162</v>
      </c>
      <c r="D62" s="59">
        <v>3.18</v>
      </c>
      <c r="E62" s="59">
        <v>3.18</v>
      </c>
      <c r="F62" s="59">
        <v>3.18</v>
      </c>
      <c r="G62" s="59">
        <v>0</v>
      </c>
      <c r="H62" s="59">
        <v>0</v>
      </c>
      <c r="I62" s="59">
        <v>0</v>
      </c>
      <c r="J62" s="16">
        <v>0</v>
      </c>
    </row>
    <row r="63" spans="1:10">
      <c r="A63" s="67">
        <v>22102</v>
      </c>
      <c r="B63" s="68" t="s">
        <v>138</v>
      </c>
      <c r="C63" s="69" t="s">
        <v>159</v>
      </c>
      <c r="D63" s="59">
        <v>2.82</v>
      </c>
      <c r="E63" s="59">
        <v>2.82</v>
      </c>
      <c r="F63" s="59">
        <v>2.82</v>
      </c>
      <c r="G63" s="59">
        <v>0</v>
      </c>
      <c r="H63" s="59">
        <v>0</v>
      </c>
      <c r="I63" s="59">
        <v>0</v>
      </c>
      <c r="J63" s="16">
        <v>0</v>
      </c>
    </row>
    <row r="64" spans="1:10" ht="24">
      <c r="A64" s="67"/>
      <c r="B64" s="68" t="s">
        <v>140</v>
      </c>
      <c r="C64" s="69" t="s">
        <v>141</v>
      </c>
      <c r="D64" s="59">
        <v>403.92</v>
      </c>
      <c r="E64" s="59">
        <v>141.47</v>
      </c>
      <c r="F64" s="59">
        <v>21.47</v>
      </c>
      <c r="G64" s="59">
        <v>120</v>
      </c>
      <c r="H64" s="59">
        <v>0</v>
      </c>
      <c r="I64" s="59">
        <v>232</v>
      </c>
      <c r="J64" s="16">
        <v>30.45</v>
      </c>
    </row>
    <row r="65" spans="1:10">
      <c r="A65" s="67">
        <v>20703</v>
      </c>
      <c r="B65" s="68" t="s">
        <v>142</v>
      </c>
      <c r="C65" s="69" t="s">
        <v>170</v>
      </c>
      <c r="D65" s="59">
        <v>283.92</v>
      </c>
      <c r="E65" s="59">
        <v>21.47</v>
      </c>
      <c r="F65" s="59">
        <v>21.47</v>
      </c>
      <c r="G65" s="59">
        <v>0</v>
      </c>
      <c r="H65" s="59">
        <v>0</v>
      </c>
      <c r="I65" s="59">
        <v>232</v>
      </c>
      <c r="J65" s="16">
        <v>30.45</v>
      </c>
    </row>
    <row r="66" spans="1:10">
      <c r="A66" s="67">
        <v>20703</v>
      </c>
      <c r="B66" s="68" t="s">
        <v>142</v>
      </c>
      <c r="C66" s="69" t="s">
        <v>167</v>
      </c>
      <c r="D66" s="59">
        <v>120</v>
      </c>
      <c r="E66" s="59">
        <v>120</v>
      </c>
      <c r="F66" s="59">
        <v>0</v>
      </c>
      <c r="G66" s="59">
        <v>120</v>
      </c>
      <c r="H66" s="59">
        <v>0</v>
      </c>
      <c r="I66" s="59">
        <v>0</v>
      </c>
      <c r="J66" s="16">
        <v>0</v>
      </c>
    </row>
  </sheetData>
  <mergeCells count="12">
    <mergeCell ref="C1:J1"/>
    <mergeCell ref="I3:I5"/>
    <mergeCell ref="J3:J5"/>
    <mergeCell ref="A4:A5"/>
    <mergeCell ref="E4:E5"/>
    <mergeCell ref="F4:F5"/>
    <mergeCell ref="G4:G5"/>
    <mergeCell ref="H4:H5"/>
    <mergeCell ref="B3:B5"/>
    <mergeCell ref="C3:C5"/>
    <mergeCell ref="D3:D5"/>
    <mergeCell ref="E3:H3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DEEAC-41FF-46D8-99F8-E6E8084B2EBA}">
  <dimension ref="A1:D12"/>
  <sheetViews>
    <sheetView topLeftCell="A7" workbookViewId="0">
      <selection activeCell="C8" sqref="C8"/>
    </sheetView>
  </sheetViews>
  <sheetFormatPr defaultRowHeight="14.25"/>
  <cols>
    <col min="1" max="1" width="23.125" customWidth="1"/>
    <col min="2" max="2" width="32.5" customWidth="1"/>
    <col min="3" max="3" width="27.75" customWidth="1"/>
    <col min="4" max="4" width="25" customWidth="1"/>
  </cols>
  <sheetData>
    <row r="1" spans="1:4" ht="39.950000000000003" customHeight="1">
      <c r="A1" s="114" t="s">
        <v>185</v>
      </c>
      <c r="B1" s="114"/>
      <c r="C1" s="114"/>
      <c r="D1" s="114"/>
    </row>
    <row r="2" spans="1:4" ht="39.950000000000003" customHeight="1">
      <c r="A2" t="s">
        <v>171</v>
      </c>
      <c r="D2" s="70" t="s">
        <v>10</v>
      </c>
    </row>
    <row r="3" spans="1:4" ht="39.950000000000003" customHeight="1">
      <c r="A3" s="124" t="s">
        <v>172</v>
      </c>
      <c r="B3" s="125"/>
      <c r="C3" s="124" t="s">
        <v>173</v>
      </c>
      <c r="D3" s="125"/>
    </row>
    <row r="4" spans="1:4" ht="39.950000000000003" customHeight="1">
      <c r="A4" s="71" t="s">
        <v>174</v>
      </c>
      <c r="B4" s="71" t="s">
        <v>175</v>
      </c>
      <c r="C4" s="71" t="s">
        <v>174</v>
      </c>
      <c r="D4" s="71" t="s">
        <v>175</v>
      </c>
    </row>
    <row r="5" spans="1:4" ht="39.950000000000003" customHeight="1">
      <c r="A5" s="72" t="s">
        <v>176</v>
      </c>
      <c r="B5" s="72">
        <f>SUM(B6:B7)</f>
        <v>3991.43</v>
      </c>
      <c r="C5" s="72" t="s">
        <v>186</v>
      </c>
      <c r="D5" s="72">
        <v>1777.23</v>
      </c>
    </row>
    <row r="6" spans="1:4" ht="39.950000000000003" customHeight="1">
      <c r="A6" s="72" t="s">
        <v>177</v>
      </c>
      <c r="B6" s="72">
        <v>2791.43</v>
      </c>
      <c r="C6" s="72" t="s">
        <v>187</v>
      </c>
      <c r="D6" s="72">
        <v>2214.1999999999998</v>
      </c>
    </row>
    <row r="7" spans="1:4" ht="39.950000000000003" customHeight="1">
      <c r="A7" s="72" t="s">
        <v>178</v>
      </c>
      <c r="B7" s="72">
        <v>1200</v>
      </c>
      <c r="C7" s="72"/>
      <c r="D7" s="72"/>
    </row>
    <row r="8" spans="1:4" ht="39.950000000000003" customHeight="1">
      <c r="A8" s="72"/>
      <c r="B8" s="72"/>
      <c r="C8" s="72"/>
      <c r="D8" s="72"/>
    </row>
    <row r="9" spans="1:4" ht="39.950000000000003" customHeight="1">
      <c r="A9" s="72" t="s">
        <v>179</v>
      </c>
      <c r="B9" s="72">
        <f>SUM(B6:B7)</f>
        <v>3991.43</v>
      </c>
      <c r="C9" s="72" t="s">
        <v>180</v>
      </c>
      <c r="D9" s="72">
        <f>SUM(D5:D8)</f>
        <v>3991.43</v>
      </c>
    </row>
    <row r="10" spans="1:4" ht="39.950000000000003" customHeight="1">
      <c r="A10" s="72" t="s">
        <v>181</v>
      </c>
      <c r="B10" s="72"/>
      <c r="C10" s="72" t="s">
        <v>182</v>
      </c>
      <c r="D10" s="72"/>
    </row>
    <row r="11" spans="1:4" ht="39.950000000000003" customHeight="1">
      <c r="A11" s="72"/>
      <c r="B11" s="72"/>
      <c r="C11" s="72"/>
      <c r="D11" s="72"/>
    </row>
    <row r="12" spans="1:4" ht="39.950000000000003" customHeight="1">
      <c r="A12" s="72" t="s">
        <v>183</v>
      </c>
      <c r="B12" s="72"/>
      <c r="C12" s="72" t="s">
        <v>184</v>
      </c>
      <c r="D12" s="72"/>
    </row>
  </sheetData>
  <mergeCells count="3">
    <mergeCell ref="A1:D1"/>
    <mergeCell ref="A3:B3"/>
    <mergeCell ref="C3:D3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63326-316E-40A9-BDE3-D4CD1349E895}">
  <dimension ref="A1:E18"/>
  <sheetViews>
    <sheetView tabSelected="1" workbookViewId="0">
      <selection activeCell="C9" sqref="C9"/>
    </sheetView>
  </sheetViews>
  <sheetFormatPr defaultRowHeight="14.25"/>
  <cols>
    <col min="1" max="1" width="23.375" customWidth="1"/>
    <col min="2" max="2" width="20" customWidth="1"/>
    <col min="3" max="3" width="17.625" customWidth="1"/>
    <col min="4" max="4" width="15.75" customWidth="1"/>
    <col min="5" max="5" width="15.625" customWidth="1"/>
  </cols>
  <sheetData>
    <row r="1" spans="1:5" ht="35.1" customHeight="1">
      <c r="A1" s="114" t="s">
        <v>195</v>
      </c>
      <c r="B1" s="114"/>
      <c r="C1" s="114"/>
      <c r="D1" s="114"/>
      <c r="E1" s="114"/>
    </row>
    <row r="2" spans="1:5" ht="35.1" customHeight="1">
      <c r="A2" t="s">
        <v>188</v>
      </c>
      <c r="E2" s="70" t="s">
        <v>10</v>
      </c>
    </row>
    <row r="3" spans="1:5" ht="35.1" customHeight="1">
      <c r="A3" s="124" t="s">
        <v>189</v>
      </c>
      <c r="B3" s="125"/>
      <c r="C3" s="126" t="s">
        <v>175</v>
      </c>
      <c r="D3" s="128" t="s">
        <v>190</v>
      </c>
      <c r="E3" s="129"/>
    </row>
    <row r="4" spans="1:5" ht="35.1" customHeight="1">
      <c r="A4" s="71" t="s">
        <v>191</v>
      </c>
      <c r="B4" s="71" t="s">
        <v>192</v>
      </c>
      <c r="C4" s="127"/>
      <c r="D4" s="71" t="s">
        <v>193</v>
      </c>
      <c r="E4" s="71" t="s">
        <v>194</v>
      </c>
    </row>
    <row r="5" spans="1:5" ht="35.1" customHeight="1">
      <c r="A5" s="72"/>
      <c r="B5" s="72" t="s">
        <v>97</v>
      </c>
      <c r="C5" s="72">
        <f>SUM(D5:E5)</f>
        <v>2791.4300000000003</v>
      </c>
      <c r="D5" s="72">
        <f>SUM(D6:D17)</f>
        <v>1777.2300000000002</v>
      </c>
      <c r="E5" s="72">
        <f>SUM(E6:E17)</f>
        <v>1014.1999999999998</v>
      </c>
    </row>
    <row r="6" spans="1:5" ht="35.1" customHeight="1">
      <c r="A6" s="72">
        <v>20701</v>
      </c>
      <c r="B6" s="73" t="s">
        <v>196</v>
      </c>
      <c r="C6" s="72">
        <f t="shared" ref="C6:C17" si="0">SUM(D6:E6)</f>
        <v>703.31</v>
      </c>
      <c r="D6" s="72">
        <v>339.31</v>
      </c>
      <c r="E6" s="72">
        <v>364</v>
      </c>
    </row>
    <row r="7" spans="1:5" ht="35.1" customHeight="1">
      <c r="A7" s="72">
        <v>20701</v>
      </c>
      <c r="B7" s="72" t="s">
        <v>197</v>
      </c>
      <c r="C7" s="72">
        <f t="shared" si="0"/>
        <v>347.65</v>
      </c>
      <c r="D7" s="72">
        <v>234.65</v>
      </c>
      <c r="E7" s="72">
        <v>113</v>
      </c>
    </row>
    <row r="8" spans="1:5" ht="35.1" customHeight="1">
      <c r="A8" s="72">
        <v>20701</v>
      </c>
      <c r="B8" s="72" t="s">
        <v>198</v>
      </c>
      <c r="C8" s="72">
        <f t="shared" si="0"/>
        <v>290.33</v>
      </c>
      <c r="D8" s="72">
        <v>242.93</v>
      </c>
      <c r="E8" s="72">
        <v>47.4</v>
      </c>
    </row>
    <row r="9" spans="1:5" ht="35.1" customHeight="1">
      <c r="A9" s="72">
        <v>20701</v>
      </c>
      <c r="B9" s="72" t="s">
        <v>199</v>
      </c>
      <c r="C9" s="72">
        <f t="shared" si="0"/>
        <v>34.019999999999996</v>
      </c>
      <c r="D9" s="72">
        <v>32.619999999999997</v>
      </c>
      <c r="E9" s="72">
        <v>1.4</v>
      </c>
    </row>
    <row r="10" spans="1:5" ht="35.1" customHeight="1">
      <c r="A10" s="72">
        <v>20701</v>
      </c>
      <c r="B10" s="72" t="s">
        <v>200</v>
      </c>
      <c r="C10" s="72">
        <f t="shared" si="0"/>
        <v>132.41</v>
      </c>
      <c r="D10" s="72">
        <v>112.01</v>
      </c>
      <c r="E10" s="72">
        <v>20.399999999999999</v>
      </c>
    </row>
    <row r="11" spans="1:5" ht="35.1" customHeight="1">
      <c r="A11" s="72">
        <v>20702</v>
      </c>
      <c r="B11" s="72" t="s">
        <v>201</v>
      </c>
      <c r="C11" s="72">
        <f t="shared" si="0"/>
        <v>657.11</v>
      </c>
      <c r="D11" s="72">
        <v>201.91</v>
      </c>
      <c r="E11" s="72">
        <v>455.2</v>
      </c>
    </row>
    <row r="12" spans="1:5" ht="35.1" customHeight="1">
      <c r="A12" s="72">
        <v>20703</v>
      </c>
      <c r="B12" s="72" t="s">
        <v>202</v>
      </c>
      <c r="C12" s="72">
        <f t="shared" si="0"/>
        <v>142.17000000000002</v>
      </c>
      <c r="D12" s="72">
        <v>129.37</v>
      </c>
      <c r="E12" s="72">
        <v>12.8</v>
      </c>
    </row>
    <row r="13" spans="1:5" ht="35.1" customHeight="1">
      <c r="A13" s="72">
        <v>20703</v>
      </c>
      <c r="B13" s="72" t="s">
        <v>203</v>
      </c>
      <c r="C13" s="72">
        <f t="shared" si="0"/>
        <v>21.47</v>
      </c>
      <c r="D13" s="72">
        <v>21.47</v>
      </c>
      <c r="E13" s="72"/>
    </row>
    <row r="14" spans="1:5" ht="35.1" customHeight="1">
      <c r="A14" s="72">
        <v>20508</v>
      </c>
      <c r="B14" s="72" t="s">
        <v>204</v>
      </c>
      <c r="C14" s="72">
        <f t="shared" si="0"/>
        <v>14.48</v>
      </c>
      <c r="D14" s="72">
        <v>14.48</v>
      </c>
      <c r="E14" s="72"/>
    </row>
    <row r="15" spans="1:5" ht="35.1" customHeight="1">
      <c r="A15" s="72">
        <v>20805</v>
      </c>
      <c r="B15" s="72" t="s">
        <v>207</v>
      </c>
      <c r="C15" s="72">
        <f t="shared" si="0"/>
        <v>202.5</v>
      </c>
      <c r="D15" s="72">
        <v>202.5</v>
      </c>
      <c r="E15" s="72"/>
    </row>
    <row r="16" spans="1:5" ht="35.1" customHeight="1">
      <c r="A16" s="72">
        <v>21011</v>
      </c>
      <c r="B16" s="72" t="s">
        <v>206</v>
      </c>
      <c r="C16" s="72">
        <f t="shared" si="0"/>
        <v>130.22999999999999</v>
      </c>
      <c r="D16" s="72">
        <v>130.22999999999999</v>
      </c>
      <c r="E16" s="72"/>
    </row>
    <row r="17" spans="1:5" ht="35.1" customHeight="1">
      <c r="A17" s="72">
        <v>22102</v>
      </c>
      <c r="B17" s="72" t="s">
        <v>205</v>
      </c>
      <c r="C17" s="72">
        <f t="shared" si="0"/>
        <v>115.75</v>
      </c>
      <c r="D17" s="72">
        <v>115.75</v>
      </c>
      <c r="E17" s="72"/>
    </row>
    <row r="18" spans="1:5" ht="35.1" customHeight="1">
      <c r="A18" s="72"/>
      <c r="B18" s="72"/>
      <c r="C18" s="72"/>
      <c r="D18" s="72"/>
      <c r="E18" s="72"/>
    </row>
  </sheetData>
  <mergeCells count="4">
    <mergeCell ref="A1:E1"/>
    <mergeCell ref="A3:B3"/>
    <mergeCell ref="C3:C4"/>
    <mergeCell ref="D3:E3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54FFC-733B-41E3-97D6-8056B626DD21}">
  <dimension ref="A1:AO50"/>
  <sheetViews>
    <sheetView topLeftCell="B4" workbookViewId="0">
      <selection activeCell="D7" sqref="D7:E7"/>
    </sheetView>
  </sheetViews>
  <sheetFormatPr defaultRowHeight="14.25"/>
  <cols>
    <col min="2" max="2" width="27.375" customWidth="1"/>
    <col min="3" max="3" width="18.375" customWidth="1"/>
    <col min="4" max="4" width="17.75" customWidth="1"/>
    <col min="5" max="5" width="18.875" customWidth="1"/>
  </cols>
  <sheetData>
    <row r="1" spans="1:41" ht="19.5">
      <c r="A1" s="131" t="s">
        <v>219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1"/>
      <c r="AN1" s="131"/>
      <c r="AO1" s="131"/>
    </row>
    <row r="2" spans="1:41" ht="35.1" customHeight="1">
      <c r="A2" s="82" t="s">
        <v>220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5"/>
      <c r="AM2" s="81"/>
      <c r="AN2" s="81"/>
      <c r="AO2" s="85" t="s">
        <v>10</v>
      </c>
    </row>
    <row r="3" spans="1:41" ht="35.1" customHeight="1">
      <c r="A3" s="132" t="s">
        <v>191</v>
      </c>
      <c r="B3" s="132" t="s">
        <v>221</v>
      </c>
      <c r="C3" s="86" t="s">
        <v>222</v>
      </c>
      <c r="D3" s="86"/>
      <c r="E3" s="86"/>
      <c r="F3" s="86"/>
      <c r="G3" s="86"/>
      <c r="H3" s="86"/>
      <c r="I3" s="86"/>
      <c r="J3" s="86"/>
      <c r="K3" s="86" t="s">
        <v>223</v>
      </c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 t="s">
        <v>224</v>
      </c>
      <c r="AN3" s="86"/>
      <c r="AO3" s="86"/>
    </row>
    <row r="4" spans="1:41" ht="35.1" customHeight="1">
      <c r="A4" s="132"/>
      <c r="B4" s="132"/>
      <c r="C4" s="133" t="s">
        <v>105</v>
      </c>
      <c r="D4" s="133" t="s">
        <v>225</v>
      </c>
      <c r="E4" s="132" t="s">
        <v>226</v>
      </c>
      <c r="F4" s="134" t="s">
        <v>227</v>
      </c>
      <c r="G4" s="134" t="s">
        <v>228</v>
      </c>
      <c r="H4" s="134" t="s">
        <v>229</v>
      </c>
      <c r="I4" s="134" t="s">
        <v>230</v>
      </c>
      <c r="J4" s="134" t="s">
        <v>207</v>
      </c>
      <c r="K4" s="90" t="s">
        <v>97</v>
      </c>
      <c r="L4" s="91" t="s">
        <v>231</v>
      </c>
      <c r="M4" s="91"/>
      <c r="N4" s="91"/>
      <c r="O4" s="91"/>
      <c r="P4" s="91"/>
      <c r="Q4" s="91"/>
      <c r="R4" s="91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78"/>
      <c r="AH4" s="79"/>
      <c r="AI4" s="95"/>
      <c r="AJ4" s="95"/>
      <c r="AK4" s="95"/>
      <c r="AL4" s="134" t="s">
        <v>299</v>
      </c>
      <c r="AM4" s="135" t="s">
        <v>105</v>
      </c>
      <c r="AN4" s="130" t="s">
        <v>232</v>
      </c>
      <c r="AO4" s="134" t="s">
        <v>300</v>
      </c>
    </row>
    <row r="5" spans="1:41" ht="35.1" customHeight="1">
      <c r="A5" s="132"/>
      <c r="B5" s="132"/>
      <c r="C5" s="133"/>
      <c r="D5" s="133"/>
      <c r="E5" s="132"/>
      <c r="F5" s="134"/>
      <c r="G5" s="134"/>
      <c r="H5" s="134"/>
      <c r="I5" s="134"/>
      <c r="J5" s="134"/>
      <c r="K5" s="90"/>
      <c r="L5" s="92" t="s">
        <v>105</v>
      </c>
      <c r="M5" s="93" t="s">
        <v>233</v>
      </c>
      <c r="N5" s="93" t="s">
        <v>234</v>
      </c>
      <c r="O5" s="93" t="s">
        <v>235</v>
      </c>
      <c r="P5" s="93" t="s">
        <v>236</v>
      </c>
      <c r="Q5" s="93" t="s">
        <v>237</v>
      </c>
      <c r="R5" s="93" t="s">
        <v>238</v>
      </c>
      <c r="S5" s="88" t="s">
        <v>239</v>
      </c>
      <c r="T5" s="88" t="s">
        <v>240</v>
      </c>
      <c r="U5" s="88" t="s">
        <v>241</v>
      </c>
      <c r="V5" s="88" t="s">
        <v>242</v>
      </c>
      <c r="W5" s="88" t="s">
        <v>243</v>
      </c>
      <c r="X5" s="88" t="s">
        <v>244</v>
      </c>
      <c r="Y5" s="88" t="s">
        <v>245</v>
      </c>
      <c r="Z5" s="88" t="s">
        <v>246</v>
      </c>
      <c r="AA5" s="87" t="s">
        <v>214</v>
      </c>
      <c r="AB5" s="87" t="s">
        <v>247</v>
      </c>
      <c r="AC5" s="87" t="s">
        <v>248</v>
      </c>
      <c r="AD5" s="87" t="s">
        <v>249</v>
      </c>
      <c r="AE5" s="87" t="s">
        <v>263</v>
      </c>
      <c r="AF5" s="87" t="s">
        <v>298</v>
      </c>
      <c r="AG5" s="87" t="s">
        <v>250</v>
      </c>
      <c r="AH5" s="88" t="s">
        <v>251</v>
      </c>
      <c r="AI5" s="88" t="s">
        <v>252</v>
      </c>
      <c r="AJ5" s="88" t="s">
        <v>297</v>
      </c>
      <c r="AK5" s="88" t="s">
        <v>253</v>
      </c>
      <c r="AL5" s="134"/>
      <c r="AM5" s="135"/>
      <c r="AN5" s="130"/>
      <c r="AO5" s="134"/>
    </row>
    <row r="6" spans="1:41" ht="35.1" customHeight="1">
      <c r="A6" s="83"/>
      <c r="B6" s="76" t="s">
        <v>97</v>
      </c>
      <c r="C6" s="89">
        <f>SUM(C7+C13+C19+C25+C31+C37+C43+C49)</f>
        <v>1434.6000000000001</v>
      </c>
      <c r="D6" s="89">
        <f t="shared" ref="D6:J6" si="0">SUM(D7+D13+D19+D25+D31+D37+D43+D49)</f>
        <v>583.62999999999988</v>
      </c>
      <c r="E6" s="89">
        <f t="shared" si="0"/>
        <v>402.49</v>
      </c>
      <c r="F6" s="89">
        <f t="shared" si="0"/>
        <v>0</v>
      </c>
      <c r="G6" s="89">
        <f t="shared" si="0"/>
        <v>0</v>
      </c>
      <c r="H6" s="89">
        <f t="shared" si="0"/>
        <v>130.22999999999999</v>
      </c>
      <c r="I6" s="89">
        <f t="shared" si="0"/>
        <v>115.74999999999999</v>
      </c>
      <c r="J6" s="89">
        <f t="shared" si="0"/>
        <v>202.5</v>
      </c>
      <c r="K6" s="89">
        <f>SUM(K7+K13+K19+K25+K31+K37+K43)</f>
        <v>269.27999999999997</v>
      </c>
      <c r="L6" s="89">
        <f t="shared" ref="L6:AO6" si="1">SUM(L7+L13+L19++L25+L31+L39+L43+L50)</f>
        <v>254.80000000000007</v>
      </c>
      <c r="M6" s="89">
        <f t="shared" si="1"/>
        <v>20.71</v>
      </c>
      <c r="N6" s="89">
        <f t="shared" si="1"/>
        <v>3.3400000000000003</v>
      </c>
      <c r="O6" s="89">
        <f t="shared" si="1"/>
        <v>0</v>
      </c>
      <c r="P6" s="89">
        <f t="shared" si="1"/>
        <v>0</v>
      </c>
      <c r="Q6" s="89">
        <f t="shared" si="1"/>
        <v>1.8499999999999999</v>
      </c>
      <c r="R6" s="89">
        <f t="shared" si="1"/>
        <v>11.52</v>
      </c>
      <c r="S6" s="89">
        <f t="shared" si="1"/>
        <v>15.030000000000001</v>
      </c>
      <c r="T6" s="89">
        <f t="shared" si="1"/>
        <v>0</v>
      </c>
      <c r="U6" s="89">
        <f t="shared" si="1"/>
        <v>0</v>
      </c>
      <c r="V6" s="89">
        <f t="shared" si="1"/>
        <v>70.14</v>
      </c>
      <c r="W6" s="89">
        <f t="shared" si="1"/>
        <v>0</v>
      </c>
      <c r="X6" s="89">
        <f t="shared" si="1"/>
        <v>1.6700000000000002</v>
      </c>
      <c r="Y6" s="89">
        <f t="shared" si="1"/>
        <v>0</v>
      </c>
      <c r="Z6" s="89">
        <f t="shared" si="1"/>
        <v>16.7</v>
      </c>
      <c r="AA6" s="89">
        <f t="shared" si="1"/>
        <v>2.6699999999999995</v>
      </c>
      <c r="AB6" s="89">
        <f t="shared" si="1"/>
        <v>0</v>
      </c>
      <c r="AC6" s="89">
        <f t="shared" si="1"/>
        <v>0</v>
      </c>
      <c r="AD6" s="89">
        <f t="shared" si="1"/>
        <v>0</v>
      </c>
      <c r="AE6" s="89">
        <f t="shared" si="1"/>
        <v>10.020000000000001</v>
      </c>
      <c r="AF6" s="89">
        <f t="shared" si="1"/>
        <v>13.380000000000003</v>
      </c>
      <c r="AG6" s="89">
        <f t="shared" si="1"/>
        <v>19.3</v>
      </c>
      <c r="AH6" s="89">
        <f t="shared" si="1"/>
        <v>24.12</v>
      </c>
      <c r="AI6" s="89">
        <f t="shared" si="1"/>
        <v>26.35</v>
      </c>
      <c r="AJ6" s="89">
        <f t="shared" si="1"/>
        <v>18</v>
      </c>
      <c r="AK6" s="89">
        <f t="shared" si="1"/>
        <v>0</v>
      </c>
      <c r="AL6" s="89">
        <f t="shared" si="1"/>
        <v>13.26</v>
      </c>
      <c r="AM6" s="89">
        <f t="shared" si="1"/>
        <v>73.37</v>
      </c>
      <c r="AN6" s="89">
        <f t="shared" si="1"/>
        <v>4.29</v>
      </c>
      <c r="AO6" s="89">
        <f t="shared" si="1"/>
        <v>49.08</v>
      </c>
    </row>
    <row r="7" spans="1:41" ht="35.1" customHeight="1">
      <c r="A7" s="83" t="s">
        <v>256</v>
      </c>
      <c r="B7" s="75" t="s">
        <v>257</v>
      </c>
      <c r="C7" s="89">
        <f>SUM(D7:J7)</f>
        <v>347.68000000000006</v>
      </c>
      <c r="D7" s="16">
        <v>135.68</v>
      </c>
      <c r="E7" s="16">
        <v>100.68</v>
      </c>
      <c r="F7" s="89"/>
      <c r="G7" s="89"/>
      <c r="H7" s="16">
        <v>31.91</v>
      </c>
      <c r="I7" s="16">
        <v>28.36</v>
      </c>
      <c r="J7" s="16">
        <v>51.05</v>
      </c>
      <c r="K7" s="94">
        <f>SUM(K8:K9)</f>
        <v>84.539999999999992</v>
      </c>
      <c r="L7" s="84">
        <f>SUM(M7:AK7)</f>
        <v>80.990000000000009</v>
      </c>
      <c r="M7" s="84">
        <v>4.71</v>
      </c>
      <c r="N7" s="84">
        <v>0.76</v>
      </c>
      <c r="O7" s="84"/>
      <c r="P7" s="84"/>
      <c r="Q7" s="84">
        <v>0.42</v>
      </c>
      <c r="R7" s="84">
        <v>2.62</v>
      </c>
      <c r="S7" s="84">
        <v>3.42</v>
      </c>
      <c r="T7" s="84"/>
      <c r="U7" s="84"/>
      <c r="V7" s="84">
        <v>15.96</v>
      </c>
      <c r="W7" s="84"/>
      <c r="X7" s="84">
        <v>0.38</v>
      </c>
      <c r="Y7" s="84"/>
      <c r="Z7" s="84">
        <v>3.8</v>
      </c>
      <c r="AA7" s="84">
        <v>0.61</v>
      </c>
      <c r="AB7" s="84"/>
      <c r="AC7" s="84"/>
      <c r="AD7" s="84"/>
      <c r="AE7" s="84">
        <v>2.2799999999999998</v>
      </c>
      <c r="AF7" s="84">
        <v>3.04</v>
      </c>
      <c r="AG7" s="84">
        <v>4.7300000000000004</v>
      </c>
      <c r="AH7" s="84">
        <v>5.91</v>
      </c>
      <c r="AI7" s="80">
        <v>26.35</v>
      </c>
      <c r="AJ7" s="80">
        <v>6</v>
      </c>
      <c r="AK7" s="84"/>
      <c r="AL7" s="84">
        <v>3.55</v>
      </c>
      <c r="AM7" s="96">
        <f>SUM(AN7:AO7)</f>
        <v>22.62</v>
      </c>
      <c r="AN7" s="96">
        <v>2.57</v>
      </c>
      <c r="AO7" s="96">
        <v>20.05</v>
      </c>
    </row>
    <row r="8" spans="1:41" ht="35.1" customHeight="1">
      <c r="A8" s="83" t="s">
        <v>262</v>
      </c>
      <c r="B8" s="76" t="s">
        <v>296</v>
      </c>
      <c r="C8" s="89"/>
      <c r="D8" s="89"/>
      <c r="E8" s="89"/>
      <c r="F8" s="89"/>
      <c r="G8" s="89"/>
      <c r="H8" s="89"/>
      <c r="I8" s="89"/>
      <c r="J8" s="89"/>
      <c r="K8" s="94">
        <v>3.55</v>
      </c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0"/>
      <c r="AJ8" s="80"/>
      <c r="AK8" s="84"/>
      <c r="AL8" s="84">
        <v>3.55</v>
      </c>
      <c r="AM8" s="96"/>
      <c r="AN8" s="96"/>
      <c r="AO8" s="96"/>
    </row>
    <row r="9" spans="1:41" ht="35.1" customHeight="1">
      <c r="A9" s="83" t="s">
        <v>254</v>
      </c>
      <c r="B9" s="76" t="s">
        <v>153</v>
      </c>
      <c r="C9" s="89">
        <f>SUM(D9:F9)</f>
        <v>236.36</v>
      </c>
      <c r="D9" s="16">
        <v>135.68</v>
      </c>
      <c r="E9" s="16">
        <v>100.68</v>
      </c>
      <c r="F9" s="89"/>
      <c r="G9" s="89"/>
      <c r="H9" s="89"/>
      <c r="I9" s="89"/>
      <c r="J9" s="89"/>
      <c r="K9" s="94">
        <v>80.989999999999995</v>
      </c>
      <c r="L9" s="84">
        <f>SUM(M9:AK9)</f>
        <v>80.990000000000009</v>
      </c>
      <c r="M9" s="84">
        <v>4.71</v>
      </c>
      <c r="N9" s="84">
        <v>0.76</v>
      </c>
      <c r="O9" s="84"/>
      <c r="P9" s="84"/>
      <c r="Q9" s="84">
        <v>0.42</v>
      </c>
      <c r="R9" s="84">
        <v>2.62</v>
      </c>
      <c r="S9" s="84">
        <v>3.42</v>
      </c>
      <c r="T9" s="84"/>
      <c r="U9" s="84"/>
      <c r="V9" s="84">
        <v>15.96</v>
      </c>
      <c r="W9" s="84"/>
      <c r="X9" s="84">
        <v>0.38</v>
      </c>
      <c r="Y9" s="84"/>
      <c r="Z9" s="84">
        <v>3.8</v>
      </c>
      <c r="AA9" s="84">
        <v>0.61</v>
      </c>
      <c r="AB9" s="84"/>
      <c r="AC9" s="84"/>
      <c r="AD9" s="84"/>
      <c r="AE9" s="84">
        <v>2.2799999999999998</v>
      </c>
      <c r="AF9" s="84">
        <v>3.04</v>
      </c>
      <c r="AG9" s="84">
        <v>4.7300000000000004</v>
      </c>
      <c r="AH9" s="84">
        <v>5.91</v>
      </c>
      <c r="AI9" s="80">
        <v>26.35</v>
      </c>
      <c r="AJ9" s="80">
        <v>6</v>
      </c>
      <c r="AK9" s="84"/>
      <c r="AL9" s="84"/>
      <c r="AM9" s="96">
        <f>SUM(AN9:AO9)</f>
        <v>22.62</v>
      </c>
      <c r="AN9" s="96">
        <v>2.57</v>
      </c>
      <c r="AO9" s="96">
        <v>20.05</v>
      </c>
    </row>
    <row r="10" spans="1:41" ht="35.1" customHeight="1">
      <c r="A10" s="83" t="s">
        <v>260</v>
      </c>
      <c r="B10" s="77" t="s">
        <v>207</v>
      </c>
      <c r="C10" s="89">
        <f>SUM(D10:J10)</f>
        <v>51.05</v>
      </c>
      <c r="D10" s="89"/>
      <c r="E10" s="89"/>
      <c r="F10" s="89"/>
      <c r="G10" s="89"/>
      <c r="H10" s="89"/>
      <c r="I10" s="16"/>
      <c r="J10" s="16">
        <v>51.05</v>
      </c>
      <c r="K10" s="94"/>
      <c r="L10" s="84">
        <f t="shared" ref="L10:L45" si="2">SUM(M10:AK10)</f>
        <v>0</v>
      </c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0"/>
      <c r="AJ10" s="80"/>
      <c r="AK10" s="84"/>
      <c r="AL10" s="84"/>
      <c r="AM10" s="96">
        <f t="shared" ref="AM10:AM50" si="3">SUM(AN10:AO10)</f>
        <v>0</v>
      </c>
      <c r="AN10" s="96"/>
      <c r="AO10" s="96"/>
    </row>
    <row r="11" spans="1:41" ht="35.1" customHeight="1">
      <c r="A11" s="83" t="s">
        <v>258</v>
      </c>
      <c r="B11" s="76" t="s">
        <v>259</v>
      </c>
      <c r="C11" s="89">
        <f t="shared" ref="C11:C12" si="4">SUM(D11:J11)</f>
        <v>31.91</v>
      </c>
      <c r="D11" s="89"/>
      <c r="E11" s="89"/>
      <c r="F11" s="89"/>
      <c r="G11" s="89"/>
      <c r="H11" s="16">
        <v>31.91</v>
      </c>
      <c r="I11" s="89"/>
      <c r="J11" s="89"/>
      <c r="K11" s="94"/>
      <c r="L11" s="84">
        <f t="shared" si="2"/>
        <v>0</v>
      </c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0"/>
      <c r="AJ11" s="80"/>
      <c r="AK11" s="84"/>
      <c r="AL11" s="84">
        <v>0</v>
      </c>
      <c r="AM11" s="96">
        <f t="shared" si="3"/>
        <v>0</v>
      </c>
      <c r="AN11" s="96"/>
      <c r="AO11" s="96"/>
    </row>
    <row r="12" spans="1:41" ht="35.1" customHeight="1">
      <c r="A12" s="83" t="s">
        <v>255</v>
      </c>
      <c r="B12" s="76" t="s">
        <v>159</v>
      </c>
      <c r="C12" s="89">
        <f t="shared" si="4"/>
        <v>28.36</v>
      </c>
      <c r="D12" s="72"/>
      <c r="E12" s="72"/>
      <c r="F12" s="89"/>
      <c r="G12" s="89"/>
      <c r="H12" s="89"/>
      <c r="I12" s="16">
        <v>28.36</v>
      </c>
      <c r="J12" s="72"/>
      <c r="K12" s="94"/>
      <c r="L12" s="84">
        <f t="shared" si="2"/>
        <v>0</v>
      </c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0"/>
      <c r="AJ12" s="80"/>
      <c r="AK12" s="84"/>
      <c r="AL12" s="84">
        <v>0</v>
      </c>
      <c r="AM12" s="96">
        <f t="shared" si="3"/>
        <v>0</v>
      </c>
      <c r="AN12" s="96"/>
      <c r="AO12" s="96"/>
    </row>
    <row r="13" spans="1:41" ht="35.1" customHeight="1">
      <c r="A13" s="83" t="s">
        <v>256</v>
      </c>
      <c r="B13" s="77" t="s">
        <v>197</v>
      </c>
      <c r="C13" s="89">
        <f>SUM(D13:J13)</f>
        <v>269.11</v>
      </c>
      <c r="D13" s="16">
        <v>114.01</v>
      </c>
      <c r="E13" s="16">
        <v>70.36</v>
      </c>
      <c r="F13" s="89"/>
      <c r="G13" s="89"/>
      <c r="H13" s="16">
        <v>24.89</v>
      </c>
      <c r="I13" s="16">
        <v>22.13</v>
      </c>
      <c r="J13" s="89">
        <v>37.72</v>
      </c>
      <c r="K13" s="84">
        <v>41.07</v>
      </c>
      <c r="L13" s="84">
        <f>SUM(M13:AK13)</f>
        <v>38.300000000000004</v>
      </c>
      <c r="M13" s="84">
        <v>3.72</v>
      </c>
      <c r="N13" s="84">
        <v>0.6</v>
      </c>
      <c r="O13" s="84"/>
      <c r="P13" s="84"/>
      <c r="Q13" s="84">
        <v>0.33</v>
      </c>
      <c r="R13" s="84">
        <v>2.0699999999999998</v>
      </c>
      <c r="S13" s="84">
        <v>2.7</v>
      </c>
      <c r="T13" s="84"/>
      <c r="U13" s="84"/>
      <c r="V13" s="84">
        <v>12.6</v>
      </c>
      <c r="W13" s="84"/>
      <c r="X13" s="84">
        <v>0.3</v>
      </c>
      <c r="Y13" s="84"/>
      <c r="Z13" s="84">
        <v>3</v>
      </c>
      <c r="AA13" s="84">
        <v>0.48</v>
      </c>
      <c r="AB13" s="84"/>
      <c r="AC13" s="84"/>
      <c r="AD13" s="84"/>
      <c r="AE13" s="84">
        <v>1.8</v>
      </c>
      <c r="AF13" s="84">
        <v>2.4</v>
      </c>
      <c r="AG13" s="84">
        <v>3.69</v>
      </c>
      <c r="AH13" s="84">
        <v>4.6100000000000003</v>
      </c>
      <c r="AI13" s="80"/>
      <c r="AJ13" s="80"/>
      <c r="AK13" s="84"/>
      <c r="AL13" s="84">
        <v>2.77</v>
      </c>
      <c r="AM13" s="96">
        <f t="shared" ref="AM13" si="5">SUM(AN13:AO13)</f>
        <v>11.98</v>
      </c>
      <c r="AN13" s="96"/>
      <c r="AO13" s="96">
        <v>11.98</v>
      </c>
    </row>
    <row r="14" spans="1:41" ht="35.1" customHeight="1">
      <c r="A14" s="83" t="s">
        <v>261</v>
      </c>
      <c r="B14" s="77" t="s">
        <v>263</v>
      </c>
      <c r="C14" s="89">
        <f t="shared" ref="C14:C50" si="6">SUM(D14:F14)</f>
        <v>0</v>
      </c>
      <c r="D14" s="89"/>
      <c r="E14" s="89"/>
      <c r="F14" s="89"/>
      <c r="G14" s="89"/>
      <c r="H14" s="89"/>
      <c r="I14" s="16"/>
      <c r="J14" s="89"/>
      <c r="K14" s="94"/>
      <c r="L14" s="84">
        <v>2.77</v>
      </c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0"/>
      <c r="AJ14" s="80"/>
      <c r="AK14" s="84"/>
      <c r="AL14" s="84">
        <v>2.77</v>
      </c>
      <c r="AM14" s="96">
        <f t="shared" si="3"/>
        <v>0</v>
      </c>
      <c r="AN14" s="96"/>
      <c r="AO14" s="96"/>
    </row>
    <row r="15" spans="1:41" ht="35.1" customHeight="1">
      <c r="A15" s="83" t="s">
        <v>264</v>
      </c>
      <c r="B15" s="77" t="s">
        <v>197</v>
      </c>
      <c r="C15" s="89">
        <f t="shared" si="6"/>
        <v>184.37</v>
      </c>
      <c r="D15" s="16">
        <v>114.01</v>
      </c>
      <c r="E15" s="16">
        <v>70.36</v>
      </c>
      <c r="F15" s="89"/>
      <c r="G15" s="89"/>
      <c r="H15" s="89"/>
      <c r="I15" s="16"/>
      <c r="J15" s="89"/>
      <c r="K15" s="94"/>
      <c r="L15" s="84">
        <f t="shared" si="2"/>
        <v>38.300000000000004</v>
      </c>
      <c r="M15" s="84">
        <v>3.72</v>
      </c>
      <c r="N15" s="84">
        <v>0.6</v>
      </c>
      <c r="O15" s="84"/>
      <c r="P15" s="84"/>
      <c r="Q15" s="84">
        <v>0.33</v>
      </c>
      <c r="R15" s="84">
        <v>2.0699999999999998</v>
      </c>
      <c r="S15" s="84">
        <v>2.7</v>
      </c>
      <c r="T15" s="84"/>
      <c r="U15" s="84"/>
      <c r="V15" s="84">
        <v>12.6</v>
      </c>
      <c r="W15" s="84"/>
      <c r="X15" s="84">
        <v>0.3</v>
      </c>
      <c r="Y15" s="84"/>
      <c r="Z15" s="84">
        <v>3</v>
      </c>
      <c r="AA15" s="84">
        <v>0.48</v>
      </c>
      <c r="AB15" s="84"/>
      <c r="AC15" s="84"/>
      <c r="AD15" s="84"/>
      <c r="AE15" s="84">
        <v>1.8</v>
      </c>
      <c r="AF15" s="84">
        <v>2.4</v>
      </c>
      <c r="AG15" s="84">
        <v>3.69</v>
      </c>
      <c r="AH15" s="84">
        <v>4.6100000000000003</v>
      </c>
      <c r="AI15" s="80"/>
      <c r="AJ15" s="80"/>
      <c r="AK15" s="84"/>
      <c r="AL15" s="72"/>
      <c r="AM15" s="96">
        <f t="shared" si="3"/>
        <v>11.98</v>
      </c>
      <c r="AN15" s="96"/>
      <c r="AO15" s="96">
        <v>11.98</v>
      </c>
    </row>
    <row r="16" spans="1:41" ht="35.1" customHeight="1">
      <c r="A16" s="83" t="s">
        <v>265</v>
      </c>
      <c r="B16" s="77" t="s">
        <v>207</v>
      </c>
      <c r="C16" s="89">
        <f>SUM(D16:K16)</f>
        <v>37.72</v>
      </c>
      <c r="D16" s="89"/>
      <c r="E16" s="89"/>
      <c r="F16" s="89"/>
      <c r="G16" s="89"/>
      <c r="H16" s="89"/>
      <c r="I16" s="16"/>
      <c r="J16" s="89">
        <v>37.72</v>
      </c>
      <c r="K16" s="9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0"/>
      <c r="AJ16" s="80"/>
      <c r="AK16" s="84"/>
      <c r="AL16" s="84"/>
      <c r="AM16" s="96">
        <f t="shared" si="3"/>
        <v>0</v>
      </c>
      <c r="AN16" s="96"/>
      <c r="AO16" s="96"/>
    </row>
    <row r="17" spans="1:41" ht="35.1" customHeight="1">
      <c r="A17" s="83" t="s">
        <v>266</v>
      </c>
      <c r="B17" s="77" t="s">
        <v>267</v>
      </c>
      <c r="C17" s="89">
        <f t="shared" ref="C17:C18" si="7">SUM(D17:K17)</f>
        <v>24.89</v>
      </c>
      <c r="D17" s="89"/>
      <c r="E17" s="89"/>
      <c r="F17" s="89"/>
      <c r="G17" s="89"/>
      <c r="H17" s="16">
        <v>24.89</v>
      </c>
      <c r="I17" s="16"/>
      <c r="J17" s="89"/>
      <c r="K17" s="9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0"/>
      <c r="AJ17" s="80"/>
      <c r="AK17" s="84"/>
      <c r="AL17" s="84"/>
      <c r="AM17" s="96">
        <f t="shared" si="3"/>
        <v>0</v>
      </c>
      <c r="AN17" s="96"/>
      <c r="AO17" s="96"/>
    </row>
    <row r="18" spans="1:41" ht="35.1" customHeight="1">
      <c r="A18" s="74">
        <v>2210202</v>
      </c>
      <c r="B18" s="77" t="s">
        <v>205</v>
      </c>
      <c r="C18" s="89">
        <f t="shared" si="7"/>
        <v>22.13</v>
      </c>
      <c r="D18" s="72"/>
      <c r="E18" s="72"/>
      <c r="F18" s="72"/>
      <c r="G18" s="72"/>
      <c r="H18" s="72"/>
      <c r="I18" s="16">
        <v>22.13</v>
      </c>
      <c r="J18" s="72"/>
      <c r="K18" s="9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0"/>
      <c r="AJ18" s="80"/>
      <c r="AK18" s="84"/>
      <c r="AL18" s="84"/>
      <c r="AM18" s="96">
        <f t="shared" si="3"/>
        <v>0</v>
      </c>
      <c r="AN18" s="96"/>
      <c r="AO18" s="96"/>
    </row>
    <row r="19" spans="1:41" ht="35.1" customHeight="1">
      <c r="A19" s="83" t="s">
        <v>268</v>
      </c>
      <c r="B19" s="77" t="s">
        <v>201</v>
      </c>
      <c r="C19" s="89">
        <f>SUM(D19:J19)</f>
        <v>228.08</v>
      </c>
      <c r="D19" s="16">
        <v>93.03</v>
      </c>
      <c r="E19" s="16">
        <v>63</v>
      </c>
      <c r="F19" s="89"/>
      <c r="G19" s="89"/>
      <c r="H19" s="16">
        <v>21.06</v>
      </c>
      <c r="I19" s="16">
        <v>18.72</v>
      </c>
      <c r="J19" s="89">
        <v>32.270000000000003</v>
      </c>
      <c r="K19" s="94">
        <v>35.36</v>
      </c>
      <c r="L19" s="84">
        <f>SUM(L20:L21)</f>
        <v>33.020000000000003</v>
      </c>
      <c r="M19" s="84">
        <v>3.22</v>
      </c>
      <c r="N19" s="84">
        <v>0.52</v>
      </c>
      <c r="O19" s="84"/>
      <c r="P19" s="84"/>
      <c r="Q19" s="84">
        <v>0.28999999999999998</v>
      </c>
      <c r="R19" s="84">
        <v>1.79</v>
      </c>
      <c r="S19" s="84">
        <v>2.34</v>
      </c>
      <c r="T19" s="84"/>
      <c r="U19" s="84"/>
      <c r="V19" s="84">
        <v>10.92</v>
      </c>
      <c r="W19" s="84"/>
      <c r="X19" s="84">
        <v>0.26</v>
      </c>
      <c r="Y19" s="84"/>
      <c r="Z19" s="84">
        <v>2.6</v>
      </c>
      <c r="AA19" s="84">
        <v>0.42</v>
      </c>
      <c r="AB19" s="84"/>
      <c r="AC19" s="84"/>
      <c r="AD19" s="84"/>
      <c r="AE19" s="84">
        <v>1.56</v>
      </c>
      <c r="AF19" s="84">
        <v>2.08</v>
      </c>
      <c r="AG19" s="84">
        <v>3.12</v>
      </c>
      <c r="AH19" s="84">
        <v>3.9</v>
      </c>
      <c r="AI19" s="80"/>
      <c r="AJ19" s="80"/>
      <c r="AK19" s="84"/>
      <c r="AL19" s="74">
        <v>2.34</v>
      </c>
      <c r="AM19" s="96">
        <f t="shared" ref="AM19" si="8">SUM(AN19:AO19)</f>
        <v>12.86</v>
      </c>
      <c r="AN19" s="96">
        <v>0.86</v>
      </c>
      <c r="AO19" s="96">
        <v>12</v>
      </c>
    </row>
    <row r="20" spans="1:41" ht="35.1" customHeight="1">
      <c r="A20" s="83" t="s">
        <v>269</v>
      </c>
      <c r="B20" s="77" t="s">
        <v>263</v>
      </c>
      <c r="C20" s="89">
        <f t="shared" si="6"/>
        <v>0</v>
      </c>
      <c r="D20" s="89"/>
      <c r="E20" s="89"/>
      <c r="F20" s="89"/>
      <c r="G20" s="89"/>
      <c r="H20" s="89"/>
      <c r="I20" s="16"/>
      <c r="J20" s="89"/>
      <c r="K20" s="84">
        <v>2.34</v>
      </c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0"/>
      <c r="AJ20" s="80"/>
      <c r="AK20" s="84"/>
      <c r="AL20" s="84">
        <v>2.34</v>
      </c>
      <c r="AM20" s="96">
        <f t="shared" si="3"/>
        <v>0</v>
      </c>
      <c r="AN20" s="96"/>
      <c r="AO20" s="96"/>
    </row>
    <row r="21" spans="1:41" ht="35.1" customHeight="1">
      <c r="A21" s="83" t="s">
        <v>270</v>
      </c>
      <c r="B21" s="77" t="s">
        <v>201</v>
      </c>
      <c r="C21" s="89">
        <f t="shared" si="6"/>
        <v>156.03</v>
      </c>
      <c r="D21" s="16">
        <v>93.03</v>
      </c>
      <c r="E21" s="16">
        <v>63</v>
      </c>
      <c r="F21" s="89"/>
      <c r="G21" s="89"/>
      <c r="H21" s="89"/>
      <c r="I21" s="16"/>
      <c r="J21" s="89"/>
      <c r="K21" s="94">
        <v>33.020000000000003</v>
      </c>
      <c r="L21" s="84">
        <f t="shared" si="2"/>
        <v>33.020000000000003</v>
      </c>
      <c r="M21" s="84">
        <v>3.22</v>
      </c>
      <c r="N21" s="84">
        <v>0.52</v>
      </c>
      <c r="O21" s="84"/>
      <c r="P21" s="84"/>
      <c r="Q21" s="84">
        <v>0.28999999999999998</v>
      </c>
      <c r="R21" s="84">
        <v>1.79</v>
      </c>
      <c r="S21" s="84">
        <v>2.34</v>
      </c>
      <c r="T21" s="84"/>
      <c r="U21" s="84"/>
      <c r="V21" s="84">
        <v>10.92</v>
      </c>
      <c r="W21" s="84"/>
      <c r="X21" s="84">
        <v>0.26</v>
      </c>
      <c r="Y21" s="84"/>
      <c r="Z21" s="84">
        <v>2.6</v>
      </c>
      <c r="AA21" s="84">
        <v>0.42</v>
      </c>
      <c r="AB21" s="84"/>
      <c r="AC21" s="84"/>
      <c r="AD21" s="84"/>
      <c r="AE21" s="84">
        <v>1.56</v>
      </c>
      <c r="AF21" s="84">
        <v>2.08</v>
      </c>
      <c r="AG21" s="84">
        <v>3.12</v>
      </c>
      <c r="AH21" s="84">
        <v>3.9</v>
      </c>
      <c r="AI21" s="80"/>
      <c r="AJ21" s="80"/>
      <c r="AK21" s="84"/>
      <c r="AL21" s="72"/>
      <c r="AM21" s="96">
        <f t="shared" si="3"/>
        <v>12.86</v>
      </c>
      <c r="AN21" s="96">
        <v>0.86</v>
      </c>
      <c r="AO21" s="96">
        <v>12</v>
      </c>
    </row>
    <row r="22" spans="1:41" ht="35.1" customHeight="1">
      <c r="A22" s="83" t="s">
        <v>271</v>
      </c>
      <c r="B22" s="77" t="s">
        <v>207</v>
      </c>
      <c r="C22" s="89">
        <f>SUM(D22:K22)</f>
        <v>32.270000000000003</v>
      </c>
      <c r="D22" s="72"/>
      <c r="E22" s="89"/>
      <c r="F22" s="89"/>
      <c r="G22" s="89"/>
      <c r="H22" s="89"/>
      <c r="J22" s="89">
        <v>32.270000000000003</v>
      </c>
      <c r="K22" s="9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0"/>
      <c r="AJ22" s="80"/>
      <c r="AK22" s="84"/>
      <c r="AL22" s="84"/>
      <c r="AM22" s="96">
        <f t="shared" si="3"/>
        <v>0</v>
      </c>
      <c r="AN22" s="96"/>
      <c r="AO22" s="96"/>
    </row>
    <row r="23" spans="1:41" ht="35.1" customHeight="1">
      <c r="A23" s="83" t="s">
        <v>272</v>
      </c>
      <c r="B23" s="77" t="s">
        <v>267</v>
      </c>
      <c r="C23" s="89">
        <f t="shared" ref="C23:C24" si="9">SUM(D23:K23)</f>
        <v>21.06</v>
      </c>
      <c r="D23" s="89"/>
      <c r="E23" s="89"/>
      <c r="F23" s="89"/>
      <c r="G23" s="89"/>
      <c r="H23" s="16">
        <v>21.06</v>
      </c>
      <c r="I23" s="16"/>
      <c r="J23" s="89"/>
      <c r="K23" s="9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0"/>
      <c r="AJ23" s="80"/>
      <c r="AK23" s="84"/>
      <c r="AL23" s="84"/>
      <c r="AM23" s="96">
        <f t="shared" si="3"/>
        <v>0</v>
      </c>
      <c r="AN23" s="96"/>
      <c r="AO23" s="96"/>
    </row>
    <row r="24" spans="1:41" ht="35.1" customHeight="1">
      <c r="A24" s="83" t="s">
        <v>273</v>
      </c>
      <c r="B24" s="77" t="s">
        <v>205</v>
      </c>
      <c r="C24" s="89">
        <f t="shared" si="9"/>
        <v>18.72</v>
      </c>
      <c r="D24" s="89"/>
      <c r="E24" s="89"/>
      <c r="F24" s="89"/>
      <c r="G24" s="89"/>
      <c r="H24" s="72"/>
      <c r="I24" s="16">
        <v>18.72</v>
      </c>
      <c r="J24" s="89"/>
      <c r="K24" s="9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0"/>
      <c r="AJ24" s="80"/>
      <c r="AK24" s="84"/>
      <c r="AL24" s="84"/>
      <c r="AM24" s="96">
        <f t="shared" si="3"/>
        <v>0</v>
      </c>
      <c r="AN24" s="96"/>
      <c r="AO24" s="96"/>
    </row>
    <row r="25" spans="1:41" ht="35.1" customHeight="1">
      <c r="A25" s="83" t="s">
        <v>256</v>
      </c>
      <c r="B25" s="77" t="s">
        <v>198</v>
      </c>
      <c r="C25" s="89">
        <f>SUM(D25:J25)</f>
        <v>281.02000000000004</v>
      </c>
      <c r="D25" s="16">
        <v>110.4</v>
      </c>
      <c r="E25" s="16">
        <v>81.459999999999994</v>
      </c>
      <c r="F25" s="89"/>
      <c r="G25" s="89"/>
      <c r="H25" s="16">
        <v>25.9</v>
      </c>
      <c r="I25" s="16">
        <v>23.02</v>
      </c>
      <c r="J25" s="16">
        <v>40.24</v>
      </c>
      <c r="K25" s="94">
        <v>48.52</v>
      </c>
      <c r="L25" s="84">
        <v>45.64</v>
      </c>
      <c r="M25" s="84">
        <v>4.59</v>
      </c>
      <c r="N25" s="84">
        <v>0.74</v>
      </c>
      <c r="O25" s="84"/>
      <c r="P25" s="84"/>
      <c r="Q25" s="84">
        <v>0.41</v>
      </c>
      <c r="R25" s="84">
        <v>2.5499999999999998</v>
      </c>
      <c r="S25" s="84">
        <v>3.33</v>
      </c>
      <c r="T25" s="84"/>
      <c r="U25" s="84"/>
      <c r="V25" s="84">
        <v>15.54</v>
      </c>
      <c r="W25" s="84"/>
      <c r="X25" s="84">
        <v>0.37</v>
      </c>
      <c r="Y25" s="84"/>
      <c r="Z25" s="84">
        <v>3.7</v>
      </c>
      <c r="AA25" s="84">
        <v>0.59</v>
      </c>
      <c r="AB25" s="84"/>
      <c r="AC25" s="84"/>
      <c r="AD25" s="84"/>
      <c r="AE25" s="84">
        <v>2.2200000000000002</v>
      </c>
      <c r="AF25" s="84">
        <v>2.96</v>
      </c>
      <c r="AG25" s="84">
        <v>3.84</v>
      </c>
      <c r="AH25" s="84">
        <v>4.8</v>
      </c>
      <c r="AI25" s="80"/>
      <c r="AJ25" s="80"/>
      <c r="AK25" s="84"/>
      <c r="AL25" s="84">
        <v>2.88</v>
      </c>
      <c r="AM25" s="96">
        <f t="shared" ref="AM25" si="10">SUM(AN25:AO25)</f>
        <v>4.7700000000000005</v>
      </c>
      <c r="AN25" s="96">
        <v>0.86</v>
      </c>
      <c r="AO25" s="96">
        <v>3.91</v>
      </c>
    </row>
    <row r="26" spans="1:41" ht="35.1" customHeight="1">
      <c r="A26" s="83" t="s">
        <v>274</v>
      </c>
      <c r="B26" s="77" t="s">
        <v>263</v>
      </c>
      <c r="C26" s="89">
        <f t="shared" si="6"/>
        <v>0</v>
      </c>
      <c r="D26" s="89"/>
      <c r="E26" s="89"/>
      <c r="F26" s="89"/>
      <c r="G26" s="89"/>
      <c r="H26" s="89"/>
      <c r="I26" s="16"/>
      <c r="J26" s="89"/>
      <c r="K26" s="94">
        <v>2.88</v>
      </c>
      <c r="L26" s="84">
        <v>2.88</v>
      </c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0"/>
      <c r="AJ26" s="80"/>
      <c r="AK26" s="84"/>
      <c r="AL26" s="84">
        <v>2.88</v>
      </c>
      <c r="AM26" s="96">
        <f t="shared" si="3"/>
        <v>0</v>
      </c>
      <c r="AN26" s="96"/>
      <c r="AO26" s="96"/>
    </row>
    <row r="27" spans="1:41" ht="35.1" customHeight="1">
      <c r="A27" s="83" t="s">
        <v>275</v>
      </c>
      <c r="B27" s="77" t="s">
        <v>198</v>
      </c>
      <c r="C27" s="89">
        <f t="shared" si="6"/>
        <v>191.86</v>
      </c>
      <c r="D27" s="16">
        <v>110.4</v>
      </c>
      <c r="E27" s="16">
        <v>81.459999999999994</v>
      </c>
      <c r="F27" s="89"/>
      <c r="G27" s="89"/>
      <c r="H27" s="89"/>
      <c r="I27" s="16"/>
      <c r="J27" s="89"/>
      <c r="K27" s="94"/>
      <c r="L27" s="84">
        <f t="shared" si="2"/>
        <v>45.64</v>
      </c>
      <c r="M27" s="84">
        <v>4.59</v>
      </c>
      <c r="N27" s="84">
        <v>0.74</v>
      </c>
      <c r="O27" s="84"/>
      <c r="P27" s="84"/>
      <c r="Q27" s="84">
        <v>0.41</v>
      </c>
      <c r="R27" s="84">
        <v>2.5499999999999998</v>
      </c>
      <c r="S27" s="84">
        <v>3.33</v>
      </c>
      <c r="T27" s="84"/>
      <c r="U27" s="84"/>
      <c r="V27" s="84">
        <v>15.54</v>
      </c>
      <c r="W27" s="84"/>
      <c r="X27" s="84">
        <v>0.37</v>
      </c>
      <c r="Y27" s="84"/>
      <c r="Z27" s="84">
        <v>3.7</v>
      </c>
      <c r="AA27" s="84">
        <v>0.59</v>
      </c>
      <c r="AB27" s="84"/>
      <c r="AC27" s="84"/>
      <c r="AD27" s="84"/>
      <c r="AE27" s="84">
        <v>2.2200000000000002</v>
      </c>
      <c r="AF27" s="84">
        <v>2.96</v>
      </c>
      <c r="AG27" s="84">
        <v>3.84</v>
      </c>
      <c r="AH27" s="84">
        <v>4.8</v>
      </c>
      <c r="AI27" s="80"/>
      <c r="AJ27" s="80"/>
      <c r="AK27" s="84"/>
      <c r="AL27" s="84"/>
      <c r="AM27" s="96">
        <f t="shared" si="3"/>
        <v>4.7700000000000005</v>
      </c>
      <c r="AN27" s="96">
        <v>0.86</v>
      </c>
      <c r="AO27" s="96">
        <v>3.91</v>
      </c>
    </row>
    <row r="28" spans="1:41" ht="35.1" customHeight="1">
      <c r="A28" s="83" t="s">
        <v>276</v>
      </c>
      <c r="B28" s="77" t="s">
        <v>207</v>
      </c>
      <c r="C28" s="89">
        <f>SUM(D28:K28)</f>
        <v>40.24</v>
      </c>
      <c r="D28" s="72"/>
      <c r="E28" s="89"/>
      <c r="F28" s="89"/>
      <c r="G28" s="89"/>
      <c r="H28" s="89"/>
      <c r="I28" s="16"/>
      <c r="J28" s="16">
        <v>40.24</v>
      </c>
      <c r="K28" s="9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0"/>
      <c r="AJ28" s="80"/>
      <c r="AK28" s="84"/>
      <c r="AL28" s="84"/>
      <c r="AM28" s="96">
        <f t="shared" si="3"/>
        <v>0</v>
      </c>
      <c r="AN28" s="96"/>
      <c r="AO28" s="96"/>
    </row>
    <row r="29" spans="1:41" ht="35.1" customHeight="1">
      <c r="A29" s="83" t="s">
        <v>277</v>
      </c>
      <c r="B29" s="77" t="s">
        <v>267</v>
      </c>
      <c r="C29" s="89">
        <f t="shared" ref="C29:C30" si="11">SUM(D29:K29)</f>
        <v>25.9</v>
      </c>
      <c r="D29" s="89"/>
      <c r="E29" s="89"/>
      <c r="F29" s="89"/>
      <c r="G29" s="89"/>
      <c r="H29" s="16">
        <v>25.9</v>
      </c>
      <c r="I29" s="72"/>
      <c r="J29" s="89"/>
      <c r="K29" s="9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0"/>
      <c r="AJ29" s="80"/>
      <c r="AK29" s="84"/>
      <c r="AL29" s="84"/>
      <c r="AM29" s="96">
        <f t="shared" si="3"/>
        <v>0</v>
      </c>
      <c r="AN29" s="96"/>
      <c r="AO29" s="96"/>
    </row>
    <row r="30" spans="1:41" ht="35.1" customHeight="1">
      <c r="A30" s="83" t="s">
        <v>278</v>
      </c>
      <c r="B30" s="77" t="s">
        <v>205</v>
      </c>
      <c r="C30" s="89">
        <f t="shared" si="11"/>
        <v>23.02</v>
      </c>
      <c r="D30" s="89"/>
      <c r="E30" s="89"/>
      <c r="F30" s="89"/>
      <c r="G30" s="89"/>
      <c r="H30" s="72"/>
      <c r="I30" s="16">
        <v>23.02</v>
      </c>
      <c r="J30" s="89"/>
      <c r="K30" s="9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0"/>
      <c r="AJ30" s="80"/>
      <c r="AK30" s="84"/>
      <c r="AL30" s="84"/>
      <c r="AM30" s="96">
        <f t="shared" si="3"/>
        <v>0</v>
      </c>
      <c r="AN30" s="96"/>
      <c r="AO30" s="96"/>
    </row>
    <row r="31" spans="1:41" ht="35.1" customHeight="1">
      <c r="A31" s="83" t="s">
        <v>279</v>
      </c>
      <c r="B31" s="77" t="s">
        <v>202</v>
      </c>
      <c r="C31" s="89">
        <f>SUM(D31:J31)</f>
        <v>133.44000000000003</v>
      </c>
      <c r="D31" s="16">
        <v>56.95</v>
      </c>
      <c r="E31" s="16">
        <v>34.31</v>
      </c>
      <c r="F31" s="89"/>
      <c r="G31" s="89"/>
      <c r="H31" s="16">
        <v>12.32</v>
      </c>
      <c r="I31" s="16">
        <v>10.95</v>
      </c>
      <c r="J31" s="16">
        <v>18.91</v>
      </c>
      <c r="K31" s="94">
        <v>19.48</v>
      </c>
      <c r="L31" s="84">
        <f>SUM(L32:L33)</f>
        <v>18.11</v>
      </c>
      <c r="M31" s="84">
        <v>1.74</v>
      </c>
      <c r="N31" s="84">
        <v>0.28000000000000003</v>
      </c>
      <c r="O31" s="84"/>
      <c r="P31" s="84"/>
      <c r="Q31" s="84">
        <v>0.15</v>
      </c>
      <c r="R31" s="84">
        <v>0.97</v>
      </c>
      <c r="S31" s="84">
        <v>1.26</v>
      </c>
      <c r="T31" s="84"/>
      <c r="U31" s="84"/>
      <c r="V31" s="84">
        <v>5.88</v>
      </c>
      <c r="W31" s="84"/>
      <c r="X31" s="84">
        <v>0.14000000000000001</v>
      </c>
      <c r="Y31" s="84"/>
      <c r="Z31" s="84">
        <v>1.4</v>
      </c>
      <c r="AA31" s="84">
        <v>0.22</v>
      </c>
      <c r="AB31" s="84"/>
      <c r="AC31" s="84"/>
      <c r="AD31" s="84"/>
      <c r="AE31" s="84">
        <v>0.84</v>
      </c>
      <c r="AF31" s="84">
        <v>1.1200000000000001</v>
      </c>
      <c r="AG31" s="84">
        <v>1.83</v>
      </c>
      <c r="AH31" s="84">
        <v>2.2799999999999998</v>
      </c>
      <c r="AI31" s="80"/>
      <c r="AJ31" s="80"/>
      <c r="AK31" s="84"/>
      <c r="AL31" s="84">
        <v>1.37</v>
      </c>
      <c r="AM31" s="96">
        <v>20</v>
      </c>
      <c r="AN31" s="96"/>
      <c r="AO31" s="96"/>
    </row>
    <row r="32" spans="1:41" ht="35.1" customHeight="1">
      <c r="A32" s="83" t="s">
        <v>280</v>
      </c>
      <c r="B32" s="77" t="s">
        <v>263</v>
      </c>
      <c r="C32" s="89">
        <f t="shared" si="6"/>
        <v>0</v>
      </c>
      <c r="D32" s="89"/>
      <c r="E32" s="89"/>
      <c r="F32" s="89"/>
      <c r="G32" s="89"/>
      <c r="H32" s="89"/>
      <c r="I32" s="16"/>
      <c r="J32" s="89"/>
      <c r="K32" s="84">
        <v>1.37</v>
      </c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0"/>
      <c r="AJ32" s="80"/>
      <c r="AK32" s="84"/>
      <c r="AL32" s="84">
        <v>1.37</v>
      </c>
      <c r="AM32" s="96">
        <f t="shared" si="3"/>
        <v>0</v>
      </c>
      <c r="AN32" s="96"/>
      <c r="AO32" s="96"/>
    </row>
    <row r="33" spans="1:41" ht="35.1" customHeight="1">
      <c r="A33" s="83" t="s">
        <v>281</v>
      </c>
      <c r="B33" s="77" t="s">
        <v>202</v>
      </c>
      <c r="C33" s="89">
        <f t="shared" si="6"/>
        <v>91.26</v>
      </c>
      <c r="D33" s="16">
        <v>56.95</v>
      </c>
      <c r="E33" s="16">
        <v>34.31</v>
      </c>
      <c r="F33" s="89"/>
      <c r="G33" s="89"/>
      <c r="H33" s="89"/>
      <c r="I33" s="16"/>
      <c r="J33" s="89"/>
      <c r="K33" s="94"/>
      <c r="L33" s="84">
        <f t="shared" si="2"/>
        <v>18.11</v>
      </c>
      <c r="M33" s="84">
        <v>1.74</v>
      </c>
      <c r="N33" s="84">
        <v>0.28000000000000003</v>
      </c>
      <c r="O33" s="84"/>
      <c r="P33" s="84"/>
      <c r="Q33" s="84">
        <v>0.15</v>
      </c>
      <c r="R33" s="84">
        <v>0.97</v>
      </c>
      <c r="S33" s="84">
        <v>1.26</v>
      </c>
      <c r="T33" s="84"/>
      <c r="U33" s="84"/>
      <c r="V33" s="84">
        <v>5.88</v>
      </c>
      <c r="W33" s="84"/>
      <c r="X33" s="84">
        <v>0.14000000000000001</v>
      </c>
      <c r="Y33" s="84"/>
      <c r="Z33" s="84">
        <v>1.4</v>
      </c>
      <c r="AA33" s="84">
        <v>0.22</v>
      </c>
      <c r="AB33" s="84"/>
      <c r="AC33" s="84"/>
      <c r="AD33" s="84"/>
      <c r="AE33" s="84">
        <v>0.84</v>
      </c>
      <c r="AF33" s="84">
        <v>1.1200000000000001</v>
      </c>
      <c r="AG33" s="84">
        <v>1.83</v>
      </c>
      <c r="AH33" s="84">
        <v>2.2799999999999998</v>
      </c>
      <c r="AI33" s="80"/>
      <c r="AJ33" s="80"/>
      <c r="AK33" s="84"/>
      <c r="AL33" s="84"/>
      <c r="AM33" s="96">
        <v>20</v>
      </c>
      <c r="AN33" s="96"/>
      <c r="AO33" s="96"/>
    </row>
    <row r="34" spans="1:41" ht="35.1" customHeight="1">
      <c r="A34" s="83" t="s">
        <v>282</v>
      </c>
      <c r="B34" s="77" t="s">
        <v>207</v>
      </c>
      <c r="C34" s="89">
        <f>SUM(D34:K34)</f>
        <v>18.91</v>
      </c>
      <c r="D34" s="16"/>
      <c r="E34" s="16"/>
      <c r="F34" s="89"/>
      <c r="G34" s="89"/>
      <c r="H34" s="89"/>
      <c r="I34" s="16"/>
      <c r="J34" s="16">
        <v>18.91</v>
      </c>
      <c r="K34" s="9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0"/>
      <c r="AJ34" s="80"/>
      <c r="AK34" s="84"/>
      <c r="AL34" s="84"/>
      <c r="AM34" s="96">
        <f t="shared" si="3"/>
        <v>0</v>
      </c>
      <c r="AN34" s="96"/>
      <c r="AO34" s="96"/>
    </row>
    <row r="35" spans="1:41" ht="35.1" customHeight="1">
      <c r="A35" s="83" t="s">
        <v>283</v>
      </c>
      <c r="B35" s="77" t="s">
        <v>267</v>
      </c>
      <c r="C35" s="89">
        <f t="shared" ref="C35:C36" si="12">SUM(D35:K35)</f>
        <v>12.32</v>
      </c>
      <c r="D35" s="89"/>
      <c r="E35" s="89"/>
      <c r="F35" s="89"/>
      <c r="G35" s="89"/>
      <c r="H35" s="16">
        <v>12.32</v>
      </c>
      <c r="I35" s="16"/>
      <c r="J35" s="72"/>
      <c r="K35" s="9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0"/>
      <c r="AJ35" s="80"/>
      <c r="AK35" s="84"/>
      <c r="AL35" s="84"/>
      <c r="AM35" s="96">
        <f t="shared" si="3"/>
        <v>0</v>
      </c>
      <c r="AN35" s="96"/>
      <c r="AO35" s="96"/>
    </row>
    <row r="36" spans="1:41" ht="35.1" customHeight="1">
      <c r="A36" s="83" t="s">
        <v>284</v>
      </c>
      <c r="B36" s="77" t="s">
        <v>205</v>
      </c>
      <c r="C36" s="89">
        <f t="shared" si="12"/>
        <v>10.95</v>
      </c>
      <c r="D36" s="89"/>
      <c r="E36" s="89"/>
      <c r="F36" s="89"/>
      <c r="G36" s="89"/>
      <c r="H36" s="89"/>
      <c r="I36" s="16">
        <v>10.95</v>
      </c>
      <c r="J36" s="89"/>
      <c r="K36" s="9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0"/>
      <c r="AJ36" s="80"/>
      <c r="AK36" s="84"/>
      <c r="AL36" s="84"/>
      <c r="AM36" s="96">
        <f t="shared" si="3"/>
        <v>0</v>
      </c>
      <c r="AN36" s="96"/>
      <c r="AO36" s="96"/>
    </row>
    <row r="37" spans="1:41" ht="35.1" customHeight="1">
      <c r="A37" s="83" t="s">
        <v>256</v>
      </c>
      <c r="B37" s="77" t="s">
        <v>200</v>
      </c>
      <c r="C37" s="89">
        <f>SUM(D37:J37)</f>
        <v>119.47</v>
      </c>
      <c r="D37" s="16">
        <v>46.23</v>
      </c>
      <c r="E37" s="16">
        <v>35.01</v>
      </c>
      <c r="F37" s="89"/>
      <c r="G37" s="89"/>
      <c r="H37" s="16">
        <v>10.97</v>
      </c>
      <c r="I37" s="16">
        <v>9.75</v>
      </c>
      <c r="J37" s="16">
        <v>17.510000000000002</v>
      </c>
      <c r="K37" s="94">
        <v>31.9</v>
      </c>
      <c r="L37" s="84">
        <v>30.68</v>
      </c>
      <c r="M37" s="84">
        <v>1.86</v>
      </c>
      <c r="N37" s="84">
        <v>0.3</v>
      </c>
      <c r="O37" s="84"/>
      <c r="P37" s="84"/>
      <c r="Q37" s="84">
        <v>0.17</v>
      </c>
      <c r="R37" s="84">
        <v>1.04</v>
      </c>
      <c r="S37" s="84">
        <v>1.35</v>
      </c>
      <c r="T37" s="84"/>
      <c r="U37" s="84"/>
      <c r="V37" s="84">
        <v>6.3</v>
      </c>
      <c r="W37" s="84"/>
      <c r="X37" s="84">
        <v>0.15</v>
      </c>
      <c r="Y37" s="84"/>
      <c r="Z37" s="84">
        <v>1.5</v>
      </c>
      <c r="AA37" s="84">
        <v>0.24</v>
      </c>
      <c r="AB37" s="84"/>
      <c r="AC37" s="84"/>
      <c r="AD37" s="84"/>
      <c r="AE37" s="84">
        <v>0.9</v>
      </c>
      <c r="AF37" s="84">
        <v>1.22</v>
      </c>
      <c r="AG37" s="84">
        <v>1.62</v>
      </c>
      <c r="AH37" s="84">
        <v>2.0299999999999998</v>
      </c>
      <c r="AI37" s="80"/>
      <c r="AJ37" s="80">
        <v>12</v>
      </c>
      <c r="AK37" s="84"/>
      <c r="AL37" s="84">
        <v>1.22</v>
      </c>
      <c r="AM37" s="96">
        <f t="shared" ref="AM37" si="13">SUM(AN37:AO37)</f>
        <v>0.11</v>
      </c>
      <c r="AN37" s="96"/>
      <c r="AO37" s="96">
        <v>0.11</v>
      </c>
    </row>
    <row r="38" spans="1:41" ht="35.1" customHeight="1">
      <c r="A38" s="83" t="s">
        <v>285</v>
      </c>
      <c r="B38" s="77" t="s">
        <v>263</v>
      </c>
      <c r="C38" s="89">
        <f t="shared" si="6"/>
        <v>0</v>
      </c>
      <c r="D38" s="89"/>
      <c r="E38" s="89"/>
      <c r="F38" s="89"/>
      <c r="G38" s="89"/>
      <c r="H38" s="89"/>
      <c r="I38" s="16"/>
      <c r="J38" s="89"/>
      <c r="K38" s="94">
        <v>1.22</v>
      </c>
      <c r="L38" s="84">
        <v>1.22</v>
      </c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0"/>
      <c r="AJ38" s="80"/>
      <c r="AK38" s="84"/>
      <c r="AL38" s="84">
        <v>1.22</v>
      </c>
      <c r="AM38" s="72"/>
      <c r="AN38" s="72"/>
      <c r="AO38" s="72"/>
    </row>
    <row r="39" spans="1:41" ht="35.1" customHeight="1">
      <c r="A39" s="83" t="s">
        <v>286</v>
      </c>
      <c r="B39" s="77" t="s">
        <v>200</v>
      </c>
      <c r="C39" s="89">
        <f t="shared" si="6"/>
        <v>81.239999999999995</v>
      </c>
      <c r="D39" s="16">
        <v>46.23</v>
      </c>
      <c r="E39" s="16">
        <v>35.01</v>
      </c>
      <c r="F39" s="89"/>
      <c r="G39" s="89"/>
      <c r="H39" s="89"/>
      <c r="I39" s="16"/>
      <c r="J39" s="89"/>
      <c r="K39" s="94"/>
      <c r="L39" s="84">
        <f t="shared" si="2"/>
        <v>30.680000000000003</v>
      </c>
      <c r="M39" s="84">
        <v>1.86</v>
      </c>
      <c r="N39" s="84">
        <v>0.3</v>
      </c>
      <c r="O39" s="84"/>
      <c r="P39" s="84"/>
      <c r="Q39" s="84">
        <v>0.17</v>
      </c>
      <c r="R39" s="84">
        <v>1.04</v>
      </c>
      <c r="S39" s="84">
        <v>1.35</v>
      </c>
      <c r="T39" s="84"/>
      <c r="U39" s="84"/>
      <c r="V39" s="84">
        <v>6.3</v>
      </c>
      <c r="W39" s="84"/>
      <c r="X39" s="84">
        <v>0.15</v>
      </c>
      <c r="Y39" s="84"/>
      <c r="Z39" s="84">
        <v>1.5</v>
      </c>
      <c r="AA39" s="84">
        <v>0.24</v>
      </c>
      <c r="AB39" s="84"/>
      <c r="AC39" s="84"/>
      <c r="AD39" s="84"/>
      <c r="AE39" s="84">
        <v>0.9</v>
      </c>
      <c r="AF39" s="84">
        <v>1.22</v>
      </c>
      <c r="AG39" s="84">
        <v>1.62</v>
      </c>
      <c r="AH39" s="84">
        <v>2.0299999999999998</v>
      </c>
      <c r="AI39" s="80"/>
      <c r="AJ39" s="80">
        <v>12</v>
      </c>
      <c r="AK39" s="84"/>
      <c r="AL39" s="84"/>
      <c r="AM39" s="96">
        <f>SUM(AN39:AO39)</f>
        <v>0.11</v>
      </c>
      <c r="AN39" s="96"/>
      <c r="AO39" s="96">
        <v>0.11</v>
      </c>
    </row>
    <row r="40" spans="1:41" ht="35.1" customHeight="1">
      <c r="A40" s="83" t="s">
        <v>287</v>
      </c>
      <c r="B40" s="77" t="s">
        <v>207</v>
      </c>
      <c r="C40" s="89">
        <f>SUM(D40:K40)</f>
        <v>17.510000000000002</v>
      </c>
      <c r="D40" s="72"/>
      <c r="E40" s="89"/>
      <c r="F40" s="89"/>
      <c r="G40" s="89"/>
      <c r="H40" s="89"/>
      <c r="I40" s="16"/>
      <c r="J40" s="16">
        <v>17.510000000000002</v>
      </c>
      <c r="K40" s="9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0"/>
      <c r="AJ40" s="80"/>
      <c r="AK40" s="84"/>
      <c r="AL40" s="84"/>
      <c r="AM40" s="96">
        <f t="shared" si="3"/>
        <v>0</v>
      </c>
      <c r="AN40" s="96"/>
      <c r="AO40" s="96"/>
    </row>
    <row r="41" spans="1:41" ht="35.1" customHeight="1">
      <c r="A41" s="83" t="s">
        <v>288</v>
      </c>
      <c r="B41" s="77" t="s">
        <v>267</v>
      </c>
      <c r="C41" s="89">
        <f t="shared" ref="C41:C42" si="14">SUM(D41:K41)</f>
        <v>10.97</v>
      </c>
      <c r="D41" s="89"/>
      <c r="E41" s="89"/>
      <c r="F41" s="89"/>
      <c r="G41" s="89"/>
      <c r="H41" s="16">
        <v>10.97</v>
      </c>
      <c r="I41" s="72"/>
      <c r="J41" s="72"/>
      <c r="K41" s="9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0"/>
      <c r="AJ41" s="80"/>
      <c r="AK41" s="84"/>
      <c r="AL41" s="84"/>
      <c r="AM41" s="96">
        <f t="shared" si="3"/>
        <v>0</v>
      </c>
      <c r="AN41" s="96"/>
      <c r="AO41" s="96"/>
    </row>
    <row r="42" spans="1:41" ht="35.1" customHeight="1">
      <c r="A42" s="83" t="s">
        <v>289</v>
      </c>
      <c r="B42" s="77" t="s">
        <v>205</v>
      </c>
      <c r="C42" s="89">
        <f t="shared" si="14"/>
        <v>9.75</v>
      </c>
      <c r="D42" s="89"/>
      <c r="E42" s="89"/>
      <c r="F42" s="89"/>
      <c r="G42" s="89"/>
      <c r="H42" s="89"/>
      <c r="I42" s="16">
        <v>9.75</v>
      </c>
      <c r="J42" s="89"/>
      <c r="K42" s="9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0"/>
      <c r="AJ42" s="80"/>
      <c r="AK42" s="84"/>
      <c r="AL42" s="84"/>
      <c r="AM42" s="96">
        <f t="shared" si="3"/>
        <v>0</v>
      </c>
      <c r="AN42" s="96"/>
      <c r="AO42" s="96"/>
    </row>
    <row r="43" spans="1:41" ht="35.1" customHeight="1">
      <c r="A43" s="83" t="s">
        <v>256</v>
      </c>
      <c r="B43" s="77" t="s">
        <v>199</v>
      </c>
      <c r="C43" s="89">
        <f>SUM(D43:J43)</f>
        <v>34.33</v>
      </c>
      <c r="D43" s="16">
        <v>14.28</v>
      </c>
      <c r="E43" s="16">
        <v>9.25</v>
      </c>
      <c r="F43" s="89"/>
      <c r="G43" s="89"/>
      <c r="H43" s="16">
        <v>3.18</v>
      </c>
      <c r="I43" s="16">
        <v>2.82</v>
      </c>
      <c r="J43" s="16">
        <v>4.8</v>
      </c>
      <c r="K43" s="94">
        <v>8.41</v>
      </c>
      <c r="L43" s="84">
        <v>8.06</v>
      </c>
      <c r="M43" s="84">
        <v>0.87</v>
      </c>
      <c r="N43" s="84">
        <v>0.14000000000000001</v>
      </c>
      <c r="O43" s="84"/>
      <c r="P43" s="84"/>
      <c r="Q43" s="84">
        <v>0.08</v>
      </c>
      <c r="R43" s="84">
        <v>0.48</v>
      </c>
      <c r="S43" s="84">
        <v>0.63</v>
      </c>
      <c r="T43" s="84"/>
      <c r="U43" s="84"/>
      <c r="V43" s="84">
        <v>2.94</v>
      </c>
      <c r="W43" s="84"/>
      <c r="X43" s="84">
        <v>7.0000000000000007E-2</v>
      </c>
      <c r="Y43" s="84"/>
      <c r="Z43" s="84">
        <v>0.7</v>
      </c>
      <c r="AA43" s="84">
        <v>0.11</v>
      </c>
      <c r="AB43" s="84"/>
      <c r="AC43" s="84"/>
      <c r="AD43" s="84"/>
      <c r="AE43" s="84">
        <v>0.42</v>
      </c>
      <c r="AF43" s="84">
        <v>0.56000000000000005</v>
      </c>
      <c r="AG43" s="84">
        <v>0.47</v>
      </c>
      <c r="AH43" s="84">
        <v>0.59</v>
      </c>
      <c r="AI43" s="80"/>
      <c r="AJ43" s="80"/>
      <c r="AK43" s="84"/>
      <c r="AL43" s="84">
        <v>0.35</v>
      </c>
      <c r="AM43" s="96">
        <f t="shared" ref="AM43" si="15">SUM(AN43:AO43)</f>
        <v>1.03</v>
      </c>
      <c r="AN43" s="96"/>
      <c r="AO43" s="96">
        <v>1.03</v>
      </c>
    </row>
    <row r="44" spans="1:41" ht="35.1" customHeight="1">
      <c r="A44" s="83" t="s">
        <v>291</v>
      </c>
      <c r="B44" s="77" t="s">
        <v>263</v>
      </c>
      <c r="C44" s="89">
        <f t="shared" si="6"/>
        <v>0</v>
      </c>
      <c r="D44" s="89"/>
      <c r="E44" s="89"/>
      <c r="F44" s="89"/>
      <c r="G44" s="89"/>
      <c r="H44" s="89"/>
      <c r="I44" s="16"/>
      <c r="J44" s="89"/>
      <c r="K44" s="94">
        <v>0.35</v>
      </c>
      <c r="L44" s="84">
        <v>0.35</v>
      </c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0"/>
      <c r="AJ44" s="80"/>
      <c r="AK44" s="84"/>
      <c r="AL44" s="84">
        <v>0.35</v>
      </c>
      <c r="AM44" s="96">
        <f t="shared" si="3"/>
        <v>0</v>
      </c>
      <c r="AN44" s="96"/>
      <c r="AO44" s="96"/>
    </row>
    <row r="45" spans="1:41" ht="35.1" customHeight="1">
      <c r="A45" s="83" t="s">
        <v>292</v>
      </c>
      <c r="B45" s="77" t="s">
        <v>199</v>
      </c>
      <c r="C45" s="89">
        <f t="shared" si="6"/>
        <v>23.53</v>
      </c>
      <c r="D45" s="16">
        <v>14.28</v>
      </c>
      <c r="E45" s="16">
        <v>9.25</v>
      </c>
      <c r="F45" s="89"/>
      <c r="G45" s="89"/>
      <c r="H45" s="89"/>
      <c r="I45" s="16"/>
      <c r="J45" s="89"/>
      <c r="K45" s="94"/>
      <c r="L45" s="84">
        <f t="shared" si="2"/>
        <v>8.0600000000000023</v>
      </c>
      <c r="M45" s="84">
        <v>0.87</v>
      </c>
      <c r="N45" s="84">
        <v>0.14000000000000001</v>
      </c>
      <c r="O45" s="84"/>
      <c r="P45" s="84"/>
      <c r="Q45" s="84">
        <v>0.08</v>
      </c>
      <c r="R45" s="84">
        <v>0.48</v>
      </c>
      <c r="S45" s="84">
        <v>0.63</v>
      </c>
      <c r="T45" s="84"/>
      <c r="U45" s="84"/>
      <c r="V45" s="84">
        <v>2.94</v>
      </c>
      <c r="W45" s="84"/>
      <c r="X45" s="84">
        <v>7.0000000000000007E-2</v>
      </c>
      <c r="Y45" s="84"/>
      <c r="Z45" s="84">
        <v>0.7</v>
      </c>
      <c r="AA45" s="84">
        <v>0.11</v>
      </c>
      <c r="AB45" s="84"/>
      <c r="AC45" s="84"/>
      <c r="AD45" s="84"/>
      <c r="AE45" s="84">
        <v>0.42</v>
      </c>
      <c r="AF45" s="84">
        <v>0.56000000000000005</v>
      </c>
      <c r="AG45" s="84">
        <v>0.47</v>
      </c>
      <c r="AH45" s="84">
        <v>0.59</v>
      </c>
      <c r="AI45" s="80"/>
      <c r="AJ45" s="80"/>
      <c r="AK45" s="84"/>
      <c r="AL45" s="84"/>
      <c r="AM45" s="96">
        <f t="shared" si="3"/>
        <v>1.03</v>
      </c>
      <c r="AN45" s="96"/>
      <c r="AO45" s="96">
        <v>1.03</v>
      </c>
    </row>
    <row r="46" spans="1:41" ht="35.1" customHeight="1">
      <c r="A46" s="83" t="s">
        <v>290</v>
      </c>
      <c r="B46" s="77" t="s">
        <v>207</v>
      </c>
      <c r="C46" s="89">
        <f>SUM(D46:K46)</f>
        <v>4.8</v>
      </c>
      <c r="D46" s="72"/>
      <c r="E46" s="89"/>
      <c r="F46" s="89"/>
      <c r="G46" s="89"/>
      <c r="H46" s="89"/>
      <c r="I46" s="16"/>
      <c r="J46" s="16">
        <v>4.8</v>
      </c>
      <c r="K46" s="9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0"/>
      <c r="AJ46" s="80"/>
      <c r="AK46" s="84"/>
      <c r="AL46" s="84"/>
      <c r="AM46" s="96">
        <f t="shared" si="3"/>
        <v>0</v>
      </c>
      <c r="AN46" s="96"/>
      <c r="AO46" s="96"/>
    </row>
    <row r="47" spans="1:41" ht="35.1" customHeight="1">
      <c r="A47" s="83" t="s">
        <v>293</v>
      </c>
      <c r="B47" s="77" t="s">
        <v>267</v>
      </c>
      <c r="C47" s="89">
        <f t="shared" ref="C47:C48" si="16">SUM(D47:K47)</f>
        <v>3.18</v>
      </c>
      <c r="D47" s="89"/>
      <c r="E47" s="89"/>
      <c r="F47" s="89"/>
      <c r="G47" s="89"/>
      <c r="H47" s="16">
        <v>3.18</v>
      </c>
      <c r="I47" s="16"/>
      <c r="J47" s="72"/>
      <c r="K47" s="9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0"/>
      <c r="AJ47" s="80"/>
      <c r="AK47" s="84"/>
      <c r="AL47" s="84"/>
      <c r="AM47" s="96">
        <f t="shared" si="3"/>
        <v>0</v>
      </c>
      <c r="AN47" s="96"/>
      <c r="AO47" s="96"/>
    </row>
    <row r="48" spans="1:41" ht="35.1" customHeight="1">
      <c r="A48" s="83" t="s">
        <v>294</v>
      </c>
      <c r="B48" s="77" t="s">
        <v>205</v>
      </c>
      <c r="C48" s="89">
        <f t="shared" si="16"/>
        <v>2.82</v>
      </c>
      <c r="D48" s="89"/>
      <c r="E48" s="89"/>
      <c r="F48" s="89"/>
      <c r="G48" s="89"/>
      <c r="H48" s="89"/>
      <c r="I48" s="16">
        <v>2.82</v>
      </c>
      <c r="J48" s="89"/>
      <c r="K48" s="9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80"/>
      <c r="AJ48" s="80"/>
      <c r="AK48" s="84"/>
      <c r="AL48" s="84"/>
      <c r="AM48" s="96">
        <f t="shared" si="3"/>
        <v>0</v>
      </c>
      <c r="AN48" s="96"/>
      <c r="AO48" s="96"/>
    </row>
    <row r="49" spans="1:41" ht="35.1" customHeight="1">
      <c r="A49" s="83" t="s">
        <v>279</v>
      </c>
      <c r="B49" s="77" t="s">
        <v>203</v>
      </c>
      <c r="C49" s="89">
        <f t="shared" si="6"/>
        <v>21.47</v>
      </c>
      <c r="D49" s="16">
        <v>13.05</v>
      </c>
      <c r="E49" s="16">
        <v>8.42</v>
      </c>
      <c r="F49" s="89"/>
      <c r="G49" s="89"/>
      <c r="H49" s="89"/>
      <c r="I49" s="16"/>
      <c r="J49" s="89"/>
      <c r="K49" s="9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0"/>
      <c r="AJ49" s="80"/>
      <c r="AK49" s="84"/>
      <c r="AL49" s="84"/>
      <c r="AM49" s="96">
        <f t="shared" si="3"/>
        <v>0</v>
      </c>
      <c r="AN49" s="96"/>
      <c r="AO49" s="96"/>
    </row>
    <row r="50" spans="1:41" ht="35.1" customHeight="1">
      <c r="A50" s="83" t="s">
        <v>295</v>
      </c>
      <c r="B50" s="77" t="s">
        <v>203</v>
      </c>
      <c r="C50" s="89">
        <f t="shared" si="6"/>
        <v>21.47</v>
      </c>
      <c r="D50" s="16">
        <v>13.05</v>
      </c>
      <c r="E50" s="16">
        <v>8.42</v>
      </c>
      <c r="F50" s="89"/>
      <c r="G50" s="89"/>
      <c r="H50" s="89"/>
      <c r="I50" s="16"/>
      <c r="J50" s="89"/>
      <c r="K50" s="9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4"/>
      <c r="AG50" s="84"/>
      <c r="AH50" s="84"/>
      <c r="AI50" s="80"/>
      <c r="AJ50" s="80"/>
      <c r="AK50" s="84"/>
      <c r="AL50" s="84"/>
      <c r="AM50" s="96">
        <f t="shared" si="3"/>
        <v>0</v>
      </c>
      <c r="AN50" s="96"/>
      <c r="AO50" s="96"/>
    </row>
  </sheetData>
  <mergeCells count="15">
    <mergeCell ref="AN4:AN5"/>
    <mergeCell ref="A1:AO1"/>
    <mergeCell ref="A3:A5"/>
    <mergeCell ref="B3:B5"/>
    <mergeCell ref="C4:C5"/>
    <mergeCell ref="D4:D5"/>
    <mergeCell ref="F4:F5"/>
    <mergeCell ref="G4:G5"/>
    <mergeCell ref="AO4:AO5"/>
    <mergeCell ref="H4:H5"/>
    <mergeCell ref="I4:I5"/>
    <mergeCell ref="E4:E5"/>
    <mergeCell ref="J4:J5"/>
    <mergeCell ref="AL4:AL5"/>
    <mergeCell ref="AM4:AM5"/>
  </mergeCells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6852C-EEC2-4670-8910-0B27F885459D}">
  <dimension ref="A1:E12"/>
  <sheetViews>
    <sheetView topLeftCell="A4" workbookViewId="0">
      <selection activeCell="G7" sqref="G7"/>
    </sheetView>
  </sheetViews>
  <sheetFormatPr defaultRowHeight="14.25"/>
  <cols>
    <col min="1" max="1" width="7.625" customWidth="1"/>
    <col min="2" max="2" width="15.625" customWidth="1"/>
    <col min="3" max="3" width="14.5" customWidth="1"/>
    <col min="5" max="5" width="19.375" customWidth="1"/>
  </cols>
  <sheetData>
    <row r="1" spans="1:5" ht="39.950000000000003" customHeight="1">
      <c r="A1" s="114" t="s">
        <v>208</v>
      </c>
      <c r="B1" s="114"/>
      <c r="C1" s="114"/>
      <c r="D1" s="114"/>
      <c r="E1" s="114"/>
    </row>
    <row r="2" spans="1:5" ht="39.950000000000003" customHeight="1">
      <c r="A2" t="s">
        <v>209</v>
      </c>
      <c r="E2" s="70" t="s">
        <v>10</v>
      </c>
    </row>
    <row r="3" spans="1:5" ht="39.950000000000003" customHeight="1">
      <c r="A3" s="124" t="s">
        <v>189</v>
      </c>
      <c r="B3" s="125"/>
      <c r="C3" s="126" t="s">
        <v>175</v>
      </c>
      <c r="D3" s="124" t="s">
        <v>190</v>
      </c>
      <c r="E3" s="125"/>
    </row>
    <row r="4" spans="1:5" ht="39.950000000000003" customHeight="1">
      <c r="A4" s="71" t="s">
        <v>191</v>
      </c>
      <c r="B4" s="71" t="s">
        <v>192</v>
      </c>
      <c r="C4" s="127"/>
      <c r="D4" s="71" t="s">
        <v>193</v>
      </c>
      <c r="E4" s="71" t="s">
        <v>194</v>
      </c>
    </row>
    <row r="5" spans="1:5" ht="39.950000000000003" customHeight="1">
      <c r="A5" s="72"/>
      <c r="B5" s="72" t="s">
        <v>97</v>
      </c>
      <c r="C5" s="72"/>
      <c r="D5" s="72"/>
      <c r="E5" s="72"/>
    </row>
    <row r="6" spans="1:5" ht="39.950000000000003" customHeight="1">
      <c r="A6" s="72">
        <v>2070101</v>
      </c>
      <c r="B6" s="73" t="s">
        <v>210</v>
      </c>
      <c r="C6" s="72">
        <v>1200</v>
      </c>
      <c r="D6" s="72"/>
      <c r="E6" s="72">
        <v>1200</v>
      </c>
    </row>
    <row r="7" spans="1:5" ht="39.950000000000003" customHeight="1">
      <c r="A7" s="72"/>
      <c r="B7" s="72"/>
      <c r="C7" s="72"/>
      <c r="D7" s="72"/>
      <c r="E7" s="72"/>
    </row>
    <row r="8" spans="1:5" ht="39.950000000000003" customHeight="1">
      <c r="A8" s="72"/>
      <c r="B8" s="72"/>
      <c r="C8" s="72"/>
      <c r="D8" s="72"/>
      <c r="E8" s="72"/>
    </row>
    <row r="9" spans="1:5" ht="39.950000000000003" customHeight="1">
      <c r="A9" s="72"/>
      <c r="B9" s="72"/>
      <c r="C9" s="72"/>
      <c r="D9" s="72"/>
      <c r="E9" s="72"/>
    </row>
    <row r="10" spans="1:5" ht="39.950000000000003" customHeight="1">
      <c r="A10" s="72"/>
      <c r="B10" s="72"/>
      <c r="C10" s="72"/>
      <c r="D10" s="72"/>
      <c r="E10" s="72"/>
    </row>
    <row r="11" spans="1:5" ht="39.950000000000003" customHeight="1">
      <c r="A11" s="72"/>
      <c r="B11" s="72"/>
      <c r="C11" s="72"/>
      <c r="D11" s="72"/>
      <c r="E11" s="72"/>
    </row>
    <row r="12" spans="1:5" ht="39.950000000000003" customHeight="1">
      <c r="A12" s="72"/>
      <c r="B12" s="72"/>
      <c r="C12" s="72"/>
      <c r="D12" s="72"/>
      <c r="E12" s="72"/>
    </row>
  </sheetData>
  <mergeCells count="4">
    <mergeCell ref="A1:E1"/>
    <mergeCell ref="A3:B3"/>
    <mergeCell ref="C3:C4"/>
    <mergeCell ref="D3:E3"/>
  </mergeCells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27F6A-29BB-45F1-8250-E8A45A38FAD4}">
  <dimension ref="A1:B9"/>
  <sheetViews>
    <sheetView topLeftCell="A4" workbookViewId="0">
      <selection activeCell="B6" sqref="B6"/>
    </sheetView>
  </sheetViews>
  <sheetFormatPr defaultRowHeight="14.25"/>
  <cols>
    <col min="1" max="1" width="25.75" customWidth="1"/>
    <col min="2" max="2" width="35.125" customWidth="1"/>
  </cols>
  <sheetData>
    <row r="1" spans="1:2" ht="39.950000000000003" customHeight="1">
      <c r="A1" s="114" t="s">
        <v>211</v>
      </c>
      <c r="B1" s="114"/>
    </row>
    <row r="2" spans="1:2" ht="39.950000000000003" customHeight="1">
      <c r="A2" t="s">
        <v>212</v>
      </c>
      <c r="B2" s="70" t="s">
        <v>10</v>
      </c>
    </row>
    <row r="3" spans="1:2" ht="39.950000000000003" customHeight="1">
      <c r="A3" s="71" t="s">
        <v>174</v>
      </c>
      <c r="B3" s="71" t="s">
        <v>175</v>
      </c>
    </row>
    <row r="4" spans="1:2" ht="39.950000000000003" customHeight="1">
      <c r="A4" s="72" t="s">
        <v>97</v>
      </c>
      <c r="B4" s="72">
        <v>26.67</v>
      </c>
    </row>
    <row r="5" spans="1:2" ht="39.950000000000003" customHeight="1">
      <c r="A5" s="72" t="s">
        <v>213</v>
      </c>
      <c r="B5" s="72"/>
    </row>
    <row r="6" spans="1:2" ht="39.950000000000003" customHeight="1">
      <c r="A6" s="72" t="s">
        <v>214</v>
      </c>
      <c r="B6" s="72">
        <v>2.67</v>
      </c>
    </row>
    <row r="7" spans="1:2" ht="39.950000000000003" customHeight="1">
      <c r="A7" s="72" t="s">
        <v>215</v>
      </c>
      <c r="B7" s="72">
        <v>24</v>
      </c>
    </row>
    <row r="8" spans="1:2" ht="39.950000000000003" customHeight="1">
      <c r="A8" s="72" t="s">
        <v>216</v>
      </c>
      <c r="B8" s="72">
        <v>24</v>
      </c>
    </row>
    <row r="9" spans="1:2" ht="39.950000000000003" customHeight="1">
      <c r="A9" s="72" t="s">
        <v>217</v>
      </c>
      <c r="B9" s="72"/>
    </row>
  </sheetData>
  <mergeCells count="1">
    <mergeCell ref="A1:B1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目录</vt:lpstr>
      <vt:lpstr>收支预算总表</vt:lpstr>
      <vt:lpstr>收入预算总表</vt:lpstr>
      <vt:lpstr>支出预算总表</vt:lpstr>
      <vt:lpstr>财政拨款收支预算总表</vt:lpstr>
      <vt:lpstr>一般公共预算支出表</vt:lpstr>
      <vt:lpstr>一般公共预算基本支出表</vt:lpstr>
      <vt:lpstr>政府性基金预算支出表</vt:lpstr>
      <vt:lpstr>财政拨款三公经费支出表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2019-02-01T08:20:49Z</dcterms:created>
  <dcterms:modified xsi:type="dcterms:W3CDTF">2019-02-04T00:42:21Z</dcterms:modified>
</cp:coreProperties>
</file>