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4" activeTab="6"/>
  </bookViews>
  <sheets>
    <sheet name="表1-1-全市收支" sheetId="2" r:id="rId1"/>
    <sheet name="表1-2-市直收支" sheetId="3" r:id="rId2"/>
    <sheet name="表1-3-市直支出" sheetId="4" r:id="rId3"/>
    <sheet name="表1-4-市直基本支出" sheetId="5" r:id="rId4"/>
    <sheet name="表1-5-转移支付" sheetId="6" r:id="rId5"/>
    <sheet name="表1-6-市直三公经费" sheetId="7" r:id="rId6"/>
    <sheet name="表1-7-一般债务" sheetId="8" r:id="rId7"/>
  </sheets>
  <definedNames>
    <definedName name="_xlnm._FilterDatabase" localSheetId="3" hidden="1">'表1-4-市直基本支出'!$A$6:$C$70</definedName>
    <definedName name="_xlnm._FilterDatabase" localSheetId="2" hidden="1">'表1-3-市直支出'!$A$6:$C$1384</definedName>
  </definedNames>
  <calcPr calcId="144525"/>
</workbook>
</file>

<file path=xl/sharedStrings.xml><?xml version="1.0" encoding="utf-8"?>
<sst xmlns="http://schemas.openxmlformats.org/spreadsheetml/2006/main" count="2006" uniqueCount="1436">
  <si>
    <t>2018年鄂州市一般公共预算收支决算表（全市）</t>
  </si>
  <si>
    <t>单位：万元</t>
  </si>
  <si>
    <t>预算科目</t>
  </si>
  <si>
    <t>决算数</t>
  </si>
  <si>
    <t>一、税收收入</t>
  </si>
  <si>
    <t>一、一般公共服务支出</t>
  </si>
  <si>
    <t>增值税</t>
  </si>
  <si>
    <t>二、外交支出</t>
  </si>
  <si>
    <t>营业税</t>
  </si>
  <si>
    <t>三、国防支出</t>
  </si>
  <si>
    <t>企业所得税</t>
  </si>
  <si>
    <t>四、公共安全支出</t>
  </si>
  <si>
    <t>个人所得税</t>
  </si>
  <si>
    <t>五、教育支出</t>
  </si>
  <si>
    <t>资源税</t>
  </si>
  <si>
    <t>六、科学技术支出</t>
  </si>
  <si>
    <t>城市维护建设税</t>
  </si>
  <si>
    <t>七、文化体育与传媒支出</t>
  </si>
  <si>
    <t>房产税</t>
  </si>
  <si>
    <t>八、社会保障和就业支出</t>
  </si>
  <si>
    <t>印花税</t>
  </si>
  <si>
    <t>九、医疗卫生与计划生育支出</t>
  </si>
  <si>
    <t>城镇土地使用税</t>
  </si>
  <si>
    <t>十、节能环保支出</t>
  </si>
  <si>
    <t>土地增值税</t>
  </si>
  <si>
    <t>十一、城乡社区支出</t>
  </si>
  <si>
    <t>车船税</t>
  </si>
  <si>
    <t>十二、农林水支出</t>
  </si>
  <si>
    <t>耕地占用税</t>
  </si>
  <si>
    <t>十三、交通运输支出</t>
  </si>
  <si>
    <t>契税</t>
  </si>
  <si>
    <t>十四、资源勘探信息等支出</t>
  </si>
  <si>
    <t>烟叶税</t>
  </si>
  <si>
    <t>十五、商业服务业等支出</t>
  </si>
  <si>
    <t>环境保护税</t>
  </si>
  <si>
    <t>十六、金融支出</t>
  </si>
  <si>
    <t>其他税收收入</t>
  </si>
  <si>
    <t>十七、援助其他地区支出</t>
  </si>
  <si>
    <t>二、非税收入</t>
  </si>
  <si>
    <t>十八、国土海洋气象等支出</t>
  </si>
  <si>
    <t>专项收入</t>
  </si>
  <si>
    <t>十九、住房保障支出</t>
  </si>
  <si>
    <t>行政事业性收费收入</t>
  </si>
  <si>
    <t>二十、粮油物资储备支出</t>
  </si>
  <si>
    <t>罚没收入</t>
  </si>
  <si>
    <t>二十一、预备费</t>
  </si>
  <si>
    <t>国有资本经营预算收入</t>
  </si>
  <si>
    <t>二十二、其他支出</t>
  </si>
  <si>
    <t>国有资源(资产)有偿使用收入</t>
  </si>
  <si>
    <t>二十三、债务付息支出</t>
  </si>
  <si>
    <t>其他收入</t>
  </si>
  <si>
    <t>二十四、债务发行费用支出</t>
  </si>
  <si>
    <t>本年收入合计</t>
  </si>
  <si>
    <t>本年支出合计</t>
  </si>
  <si>
    <t>上级补助收入</t>
  </si>
  <si>
    <t>上解上级支出</t>
  </si>
  <si>
    <t>返还性收入</t>
  </si>
  <si>
    <t>一般性转移支付收入</t>
  </si>
  <si>
    <t>专项转移支付收入</t>
  </si>
  <si>
    <t>上年结余</t>
  </si>
  <si>
    <t>调入资金</t>
  </si>
  <si>
    <t>调出资金</t>
  </si>
  <si>
    <t>从政府性基金预算调入</t>
  </si>
  <si>
    <t>从其他资金调入</t>
  </si>
  <si>
    <t>债务（转贷）收入</t>
  </si>
  <si>
    <t>债务还本支出</t>
  </si>
  <si>
    <t>结转下年支出</t>
  </si>
  <si>
    <t>支出总计（不含结余）</t>
  </si>
  <si>
    <t>年终结余</t>
  </si>
  <si>
    <t>收 入 总 计</t>
  </si>
  <si>
    <t>支 出 总 计</t>
  </si>
  <si>
    <t>2018年鄂州市一般公共预算收支决算表（市直）</t>
  </si>
  <si>
    <t>转移性收入</t>
  </si>
  <si>
    <t>转移性支出</t>
  </si>
  <si>
    <t>补助下级支出</t>
  </si>
  <si>
    <t>下级上解收入</t>
  </si>
  <si>
    <t>2018年鄂州市市直一般公共预算支出决算表</t>
  </si>
  <si>
    <t>科目编码</t>
  </si>
  <si>
    <t>科目名称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</si>
  <si>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</si>
  <si>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</si>
  <si>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</si>
  <si>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</si>
  <si>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</si>
  <si>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</si>
  <si>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</si>
  <si>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</si>
  <si>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</si>
  <si>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</si>
  <si>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</si>
  <si>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</si>
  <si>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</si>
  <si>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</si>
  <si>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</si>
  <si>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</si>
  <si>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</si>
  <si>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</si>
  <si>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</si>
  <si>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</si>
  <si>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</si>
  <si>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</si>
  <si>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</si>
  <si>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</si>
  <si>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</si>
  <si>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</si>
  <si>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</si>
  <si>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</si>
  <si>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</si>
  <si>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</si>
  <si>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</si>
  <si>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</si>
  <si>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</si>
  <si>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</si>
  <si>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</si>
  <si>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</si>
  <si>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</si>
  <si>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</si>
  <si>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</si>
  <si>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</si>
  <si>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</si>
  <si>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</si>
  <si>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</si>
  <si>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</si>
  <si>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</si>
  <si>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</si>
  <si>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</si>
  <si>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</si>
  <si>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</si>
  <si>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</si>
  <si>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</si>
  <si>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</si>
  <si>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</si>
  <si>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</si>
  <si>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</si>
  <si>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</si>
  <si>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</si>
  <si>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</si>
  <si>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</si>
  <si>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</si>
  <si>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</si>
  <si>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</si>
  <si>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</si>
  <si>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</si>
  <si>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</si>
  <si>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</si>
  <si>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</si>
  <si>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</si>
  <si>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</si>
  <si>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</si>
  <si>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</si>
  <si>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</si>
  <si>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</si>
  <si>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</si>
  <si>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</si>
  <si>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</si>
  <si>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</si>
  <si>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</si>
  <si>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</si>
  <si>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</si>
  <si>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</si>
  <si>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</si>
  <si>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</si>
  <si>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</si>
  <si>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</si>
  <si>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</si>
  <si>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</si>
  <si>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</si>
  <si>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</si>
  <si>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</si>
  <si>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</si>
  <si>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</si>
  <si>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</si>
  <si>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</si>
  <si>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</si>
  <si>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</si>
  <si>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</si>
  <si>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</si>
  <si>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</si>
  <si>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</si>
  <si>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</si>
  <si>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</si>
  <si>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</si>
  <si>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</si>
  <si>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</si>
  <si>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</si>
  <si>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</si>
  <si>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</si>
  <si>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</si>
  <si>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</si>
  <si>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</si>
  <si>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</si>
  <si>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</si>
  <si>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</si>
  <si>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</si>
  <si>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</si>
  <si>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</si>
  <si>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</si>
  <si>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</si>
  <si>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</si>
  <si>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</si>
  <si>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</si>
  <si>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</si>
  <si>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</si>
  <si>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</si>
  <si>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</si>
  <si>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</si>
  <si>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</si>
  <si>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</si>
  <si>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</si>
  <si>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</si>
  <si>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</si>
  <si>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</si>
  <si>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</si>
  <si>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</si>
  <si>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</si>
  <si>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</si>
  <si>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</si>
  <si>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</si>
  <si>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</si>
  <si>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</si>
  <si>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</si>
  <si>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</si>
  <si>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</si>
  <si>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</si>
  <si>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</si>
  <si>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</si>
  <si>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</si>
  <si>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</si>
  <si>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</si>
  <si>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</si>
  <si>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</si>
  <si>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</si>
  <si>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</si>
  <si>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</si>
  <si>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</si>
  <si>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</si>
  <si>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</si>
  <si>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</si>
  <si>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</si>
  <si>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</si>
  <si>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</si>
  <si>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</si>
  <si>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</si>
  <si>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</si>
  <si>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</si>
  <si>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</si>
  <si>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</si>
  <si>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</si>
  <si>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</si>
  <si>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</si>
  <si>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</si>
  <si>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</si>
  <si>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</si>
  <si>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</si>
  <si>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</si>
  <si>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</si>
  <si>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</si>
  <si>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</si>
  <si>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</si>
  <si>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</si>
  <si>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</si>
  <si>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</si>
  <si>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</si>
  <si>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</si>
  <si>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</si>
  <si>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</si>
  <si>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</si>
  <si>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</si>
  <si>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</si>
  <si>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</si>
  <si>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</si>
  <si>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</si>
  <si>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</si>
  <si>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</si>
  <si>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</si>
  <si>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</si>
  <si>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</si>
  <si>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</si>
  <si>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</si>
  <si>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</si>
  <si>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</si>
  <si>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</si>
  <si>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</si>
  <si>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</si>
  <si>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</si>
  <si>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</si>
  <si>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</si>
  <si>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</si>
  <si>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</si>
  <si>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</si>
  <si>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</si>
  <si>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</si>
  <si>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</si>
  <si>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</si>
  <si>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</si>
  <si>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</si>
  <si>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</si>
  <si>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</si>
  <si>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</si>
  <si>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</si>
  <si>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</si>
  <si>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</si>
  <si>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</si>
  <si>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</si>
  <si>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</si>
  <si>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</si>
  <si>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</si>
  <si>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</si>
  <si>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</si>
  <si>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</si>
  <si>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</si>
  <si>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</si>
  <si>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</si>
  <si>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</si>
  <si>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</si>
  <si>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</si>
  <si>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</si>
  <si>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</si>
  <si>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</si>
  <si>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</si>
  <si>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</si>
  <si>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</si>
  <si>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</si>
  <si>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</si>
  <si>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</si>
  <si>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</si>
  <si>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</si>
  <si>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</si>
  <si>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</si>
  <si>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</si>
  <si>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</si>
  <si>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</si>
  <si>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</si>
  <si>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</si>
  <si>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</si>
  <si>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</si>
  <si>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</si>
  <si>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</si>
  <si>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</si>
  <si>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</si>
  <si>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</si>
  <si>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</si>
  <si>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</si>
  <si>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</si>
  <si>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</si>
  <si>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</si>
  <si>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</si>
  <si>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</si>
  <si>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</si>
  <si>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</si>
  <si>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</si>
  <si>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</si>
  <si>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</si>
  <si>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</si>
  <si>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</si>
  <si>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</si>
  <si>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</si>
  <si>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</si>
  <si>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</si>
  <si>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</si>
  <si>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</si>
  <si>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</si>
  <si>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</si>
  <si>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</si>
  <si>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</si>
  <si>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</si>
  <si>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</si>
  <si>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</si>
  <si>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</si>
  <si>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</si>
  <si>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</si>
  <si>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</si>
  <si>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</si>
  <si>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</si>
  <si>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</si>
  <si>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</si>
  <si>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</si>
  <si>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</si>
  <si>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</si>
  <si>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</si>
  <si>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</si>
  <si>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</si>
  <si>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</si>
  <si>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</si>
  <si>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</si>
  <si>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</si>
  <si>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</si>
  <si>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</si>
  <si>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</si>
  <si>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</si>
  <si>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</si>
  <si>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</si>
  <si>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</si>
  <si>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</si>
  <si>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</si>
  <si>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</si>
  <si>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</si>
  <si>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</si>
  <si>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</si>
  <si>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</si>
  <si>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</si>
  <si>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</si>
  <si>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</si>
  <si>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</si>
  <si>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</si>
  <si>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</si>
  <si>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</si>
  <si>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</si>
  <si>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</si>
  <si>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</si>
  <si>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</si>
  <si>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</si>
  <si>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</si>
  <si>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</si>
  <si>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</si>
  <si>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</si>
  <si>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</si>
  <si>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</si>
  <si>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</si>
  <si>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</si>
  <si>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</si>
  <si>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</si>
  <si>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</si>
  <si>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</si>
  <si>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</si>
  <si>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</si>
  <si>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</si>
  <si>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</si>
  <si>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</si>
  <si>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</si>
  <si>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</si>
  <si>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</si>
  <si>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</si>
  <si>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</si>
  <si>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</si>
  <si>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</si>
  <si>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</si>
  <si>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</si>
  <si>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</si>
  <si>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</si>
  <si>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</si>
  <si>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</si>
  <si>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</si>
  <si>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</si>
  <si>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</si>
  <si>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</si>
  <si>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</si>
  <si>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</si>
  <si>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</si>
  <si>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</si>
  <si>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</si>
  <si>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</si>
  <si>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</si>
  <si>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</si>
  <si>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</si>
  <si>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</si>
  <si>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</si>
  <si>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</si>
  <si>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</si>
  <si>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</si>
  <si>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</si>
  <si>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</si>
  <si>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</si>
  <si>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</si>
  <si>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</si>
  <si>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</si>
  <si>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</si>
  <si>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</si>
  <si>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</si>
  <si>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</si>
  <si>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</si>
  <si>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</si>
  <si>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</si>
  <si>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</si>
  <si>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</si>
  <si>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</si>
  <si>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</si>
  <si>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</si>
  <si>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</si>
  <si>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</si>
  <si>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</si>
  <si>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</si>
  <si>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</si>
  <si>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</si>
  <si>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</si>
  <si>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</si>
  <si>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</si>
  <si>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</si>
  <si>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</si>
  <si>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</si>
  <si>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</si>
  <si>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</si>
  <si>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</si>
  <si>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</si>
  <si>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</si>
  <si>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</si>
  <si>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</si>
  <si>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</si>
  <si>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</si>
  <si>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</si>
  <si>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</si>
  <si>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</si>
  <si>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</si>
  <si>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</si>
  <si>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</si>
  <si>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</si>
  <si>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</si>
  <si>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</si>
  <si>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</si>
  <si>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</si>
  <si>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</si>
  <si>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</si>
  <si>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</si>
  <si>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</si>
  <si>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</si>
  <si>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</si>
  <si>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</si>
  <si>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</si>
  <si>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</si>
  <si>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</si>
  <si>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</si>
  <si>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</si>
  <si>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</si>
  <si>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</si>
  <si>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</si>
  <si>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</si>
  <si>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</si>
  <si>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</si>
  <si>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</si>
  <si>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</si>
  <si>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</si>
  <si>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</si>
  <si>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</si>
  <si>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</si>
  <si>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</si>
  <si>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</si>
  <si>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</si>
  <si>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</si>
  <si>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</si>
  <si>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</si>
  <si>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</si>
  <si>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</si>
  <si>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</si>
  <si>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</si>
  <si>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</si>
  <si>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</si>
  <si>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</si>
  <si>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</si>
  <si>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</si>
  <si>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</si>
  <si>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</si>
  <si>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</si>
  <si>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</si>
  <si>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</si>
  <si>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</si>
  <si>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</si>
  <si>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</si>
  <si>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</si>
  <si>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</si>
  <si>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</si>
  <si>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</si>
  <si>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</si>
  <si>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</si>
  <si>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</si>
  <si>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</si>
  <si>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</si>
  <si>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</si>
  <si>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</si>
  <si>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</si>
  <si>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</si>
  <si>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</si>
  <si>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</si>
  <si>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</si>
  <si>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</si>
  <si>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</si>
  <si>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</si>
  <si>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</si>
  <si>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</si>
  <si>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</si>
  <si>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</si>
  <si>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</si>
  <si>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</si>
  <si>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</si>
  <si>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</si>
  <si>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</si>
  <si>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</si>
  <si>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</si>
  <si>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</si>
  <si>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</si>
  <si>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</si>
  <si>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</si>
  <si>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</si>
  <si>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</si>
  <si>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</si>
  <si>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</si>
  <si>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</si>
  <si>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</si>
  <si>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</si>
  <si>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</si>
  <si>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</si>
  <si>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</si>
  <si>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</si>
  <si>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</si>
  <si>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</si>
  <si>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</si>
  <si>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</si>
  <si>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</si>
  <si>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</si>
  <si>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</si>
  <si>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</si>
  <si>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</si>
  <si>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</si>
  <si>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</si>
  <si>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</si>
  <si>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</si>
  <si>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</si>
  <si>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</si>
  <si>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</si>
  <si>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</si>
  <si>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</si>
  <si>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</si>
  <si>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</si>
  <si>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</si>
  <si>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</si>
  <si>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</si>
  <si>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</si>
  <si>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</si>
  <si>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</si>
  <si>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</si>
  <si>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</si>
  <si>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</si>
  <si>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</si>
  <si>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</si>
  <si>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</si>
  <si>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</si>
  <si>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</si>
  <si>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</si>
  <si>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</si>
  <si>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</si>
  <si>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</si>
  <si>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</si>
  <si>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</si>
  <si>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</si>
  <si>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</si>
  <si>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</si>
  <si>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</si>
  <si>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</si>
  <si>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</si>
  <si>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</si>
  <si>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</si>
  <si>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</si>
  <si>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</si>
  <si>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</si>
  <si>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</si>
  <si>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</si>
  <si>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</si>
  <si>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</si>
  <si>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</si>
  <si>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</si>
  <si>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</si>
  <si>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</si>
  <si>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</si>
  <si>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</si>
  <si>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</si>
  <si>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</si>
  <si>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</si>
  <si>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</si>
  <si>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</si>
  <si>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</si>
  <si>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</si>
  <si>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</si>
  <si>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</si>
  <si>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</si>
  <si>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</si>
  <si>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</si>
  <si>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</si>
  <si>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</si>
  <si>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</si>
  <si>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</si>
  <si>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</si>
  <si>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</si>
  <si>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</si>
  <si>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</si>
  <si>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</si>
  <si>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</si>
  <si>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</si>
  <si>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</si>
  <si>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</si>
  <si>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</si>
  <si>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</si>
  <si>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</si>
  <si>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</si>
  <si>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</si>
  <si>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</si>
  <si>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</si>
  <si>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</si>
  <si>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</si>
  <si>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</si>
  <si>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</si>
  <si>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</si>
  <si>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</si>
  <si>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</si>
  <si>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</si>
  <si>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</si>
  <si>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</si>
  <si>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</si>
  <si>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</si>
  <si>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</si>
  <si>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</si>
  <si>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</si>
  <si>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</si>
  <si>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</si>
  <si>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</si>
  <si>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</si>
  <si>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</si>
  <si>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</si>
  <si>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</si>
  <si>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</si>
  <si>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</si>
  <si>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</si>
  <si>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</si>
  <si>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</si>
  <si>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</si>
  <si>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</si>
  <si>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</si>
  <si>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</si>
  <si>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</si>
  <si>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</si>
  <si>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</si>
  <si>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</si>
  <si>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</si>
  <si>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</si>
  <si>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</si>
  <si>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</si>
  <si>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</si>
  <si>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</si>
  <si>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</si>
  <si>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</si>
  <si>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</si>
  <si>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</si>
  <si>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</si>
  <si>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</si>
  <si>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</si>
  <si>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</si>
  <si>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</si>
  <si>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</si>
  <si>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</si>
  <si>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</si>
  <si>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</si>
  <si>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</si>
  <si>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</si>
  <si>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</si>
  <si>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</si>
  <si>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</si>
  <si>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</si>
  <si>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</si>
  <si>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</si>
  <si>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</si>
  <si>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</si>
  <si>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</si>
  <si>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</si>
  <si>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</si>
  <si>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</si>
  <si>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</si>
  <si>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</si>
  <si>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</si>
  <si>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</si>
  <si>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</si>
  <si>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</si>
  <si>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</si>
  <si>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</si>
  <si>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</si>
  <si>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</si>
  <si>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</si>
  <si>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</si>
  <si>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</si>
  <si>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</si>
  <si>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</si>
  <si>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</si>
  <si>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</si>
  <si>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</si>
  <si>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</si>
  <si>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</si>
  <si>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</si>
  <si>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</si>
  <si>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</si>
  <si>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</si>
  <si>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</si>
  <si>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</si>
  <si>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</si>
  <si>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</si>
  <si>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</si>
  <si>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</si>
  <si>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</si>
  <si>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</si>
  <si>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</si>
  <si>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</si>
  <si>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</si>
  <si>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</si>
  <si>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</si>
  <si>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</si>
  <si>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</si>
  <si>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</si>
  <si>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</si>
  <si>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</si>
  <si>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</si>
  <si>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</si>
  <si>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</si>
  <si>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</si>
  <si>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</si>
  <si>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</si>
  <si>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</si>
  <si>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</si>
  <si>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</si>
  <si>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</si>
  <si>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</si>
  <si>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</si>
  <si>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</si>
  <si>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</si>
  <si>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</si>
  <si>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</si>
  <si>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</si>
  <si>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</si>
  <si>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</si>
  <si>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</si>
  <si>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</si>
  <si>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</si>
  <si>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</si>
  <si>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</si>
  <si>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</si>
  <si>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</si>
  <si>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</si>
  <si>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</si>
  <si>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</si>
  <si>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</si>
  <si>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</si>
  <si>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</si>
  <si>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</si>
  <si>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</si>
  <si>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</si>
  <si>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</si>
  <si>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</si>
  <si>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</si>
  <si>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</si>
  <si>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</si>
  <si>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</si>
  <si>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</si>
  <si>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</si>
  <si>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</si>
  <si>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</si>
  <si>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</si>
  <si>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</si>
  <si>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</si>
  <si>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</si>
  <si>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</si>
  <si>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</si>
  <si>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</si>
  <si>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</si>
  <si>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</si>
  <si>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</si>
  <si>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</si>
  <si>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</si>
  <si>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</si>
  <si>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</si>
  <si>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</si>
  <si>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</si>
  <si>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</si>
  <si>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</si>
  <si>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</si>
  <si>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</si>
  <si>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</si>
  <si>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</si>
  <si>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</si>
  <si>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</si>
  <si>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</si>
  <si>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</si>
  <si>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</si>
  <si>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</si>
  <si>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</si>
  <si>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</si>
  <si>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</si>
  <si>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</si>
  <si>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</si>
  <si>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</si>
  <si>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</si>
  <si>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</si>
  <si>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</si>
  <si>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</si>
  <si>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</si>
  <si>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</si>
  <si>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</si>
  <si>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</si>
  <si>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</si>
  <si>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</si>
  <si>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</si>
  <si>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</si>
  <si>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</si>
  <si>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</si>
  <si>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</si>
  <si>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</si>
  <si>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</si>
  <si>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</si>
  <si>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</si>
  <si>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</si>
  <si>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</si>
  <si>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</si>
  <si>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</si>
  <si>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</si>
  <si>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</si>
  <si>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</si>
  <si>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</si>
  <si>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</si>
  <si>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</si>
  <si>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</si>
  <si>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</si>
  <si>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</si>
  <si>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</si>
  <si>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</si>
  <si>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</si>
  <si>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</si>
  <si>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</si>
  <si>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</si>
  <si>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</si>
  <si>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</si>
  <si>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</si>
  <si>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</si>
  <si>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</si>
  <si>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</si>
  <si>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</si>
  <si>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</si>
  <si>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</si>
  <si>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</si>
  <si>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</si>
  <si>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</si>
  <si>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</si>
  <si>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</si>
  <si>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</si>
  <si>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</si>
  <si>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</si>
  <si>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</si>
  <si>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</si>
  <si>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</si>
  <si>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</si>
  <si>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</si>
  <si>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</si>
  <si>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</si>
  <si>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</si>
  <si>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</si>
  <si>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</si>
  <si>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</si>
  <si>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</si>
  <si>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</si>
  <si>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</si>
  <si>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</si>
  <si>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</si>
  <si>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</si>
  <si>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</si>
  <si>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</si>
  <si>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</si>
  <si>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</si>
  <si>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</si>
  <si>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</si>
  <si>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</si>
  <si>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</si>
  <si>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</si>
  <si>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</si>
  <si>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</si>
  <si>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</si>
  <si>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</si>
  <si>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</si>
  <si>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</si>
  <si>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</si>
  <si>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</si>
  <si>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</si>
  <si>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</si>
  <si>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</si>
  <si>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</si>
  <si>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</si>
  <si>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</si>
  <si>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</si>
  <si>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</si>
  <si>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</si>
  <si>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</si>
  <si>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</si>
  <si>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</si>
  <si>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</si>
  <si>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</si>
  <si>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</si>
  <si>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</si>
  <si>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</si>
  <si>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</si>
  <si>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</si>
  <si>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</si>
  <si>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</si>
  <si>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</si>
  <si>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</si>
  <si>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</si>
  <si>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</si>
  <si>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</si>
  <si>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</si>
  <si>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</si>
  <si>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</si>
  <si>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</si>
  <si>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</si>
  <si>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</si>
  <si>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</si>
  <si>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</si>
  <si>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</si>
  <si>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</si>
  <si>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</si>
  <si>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</si>
  <si>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</si>
  <si>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</si>
  <si>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</si>
  <si>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</si>
  <si>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</si>
  <si>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</si>
  <si>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</si>
  <si>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</si>
  <si>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</si>
  <si>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</si>
  <si>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</si>
  <si>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</si>
  <si>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</si>
  <si>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</si>
  <si>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</si>
  <si>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</si>
  <si>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</si>
  <si>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</si>
  <si>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</si>
  <si>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</si>
  <si>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</si>
  <si>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</si>
  <si>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</si>
  <si>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</si>
  <si>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</si>
  <si>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</si>
  <si>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</si>
  <si>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</si>
  <si>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</si>
  <si>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</si>
  <si>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</si>
  <si>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</si>
  <si>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</si>
  <si>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</si>
  <si>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</si>
  <si>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</si>
  <si>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</si>
  <si>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</si>
  <si>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</si>
  <si>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</si>
  <si>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</si>
  <si>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</si>
  <si>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</si>
  <si>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</si>
  <si>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</si>
  <si>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</si>
  <si>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</si>
  <si>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</si>
  <si>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</si>
  <si>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</si>
  <si>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</si>
  <si>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</si>
  <si>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</si>
  <si>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</si>
  <si>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</si>
  <si>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</si>
  <si>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</si>
  <si>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</si>
  <si>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</si>
  <si>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</si>
  <si>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</si>
  <si>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</si>
  <si>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</si>
  <si>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</si>
  <si>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</si>
  <si>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</si>
  <si>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</si>
  <si>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</si>
  <si>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</si>
  <si>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</si>
  <si>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</si>
  <si>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</si>
  <si>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</si>
  <si>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</si>
  <si>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</si>
  <si>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</si>
  <si>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</si>
  <si>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</si>
  <si>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</si>
  <si>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</si>
  <si>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</si>
  <si>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</si>
  <si>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</si>
  <si>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</si>
  <si>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</si>
  <si>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</si>
  <si>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</si>
  <si>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</si>
  <si>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</si>
  <si>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</si>
  <si>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</si>
  <si>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</si>
  <si>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</si>
  <si>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</si>
  <si>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</si>
  <si>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</si>
  <si>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</si>
  <si>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</si>
  <si>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</si>
  <si>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</si>
  <si>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</si>
  <si>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</si>
  <si>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</si>
  <si>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</si>
  <si>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</si>
  <si>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</si>
  <si>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</si>
  <si>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</si>
  <si>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</si>
  <si>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</si>
  <si>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</si>
  <si>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</si>
  <si>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</si>
  <si>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</si>
  <si>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</si>
  <si>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</si>
  <si>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</si>
  <si>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</si>
  <si>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</si>
  <si>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</si>
  <si>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</si>
  <si>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</si>
  <si>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</si>
  <si>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</si>
  <si>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</si>
  <si>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</si>
  <si>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</si>
  <si>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</si>
  <si>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</si>
  <si>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</si>
  <si>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</si>
  <si>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</si>
  <si>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</si>
  <si>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</si>
  <si>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</si>
  <si>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</si>
  <si>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</si>
  <si>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</si>
  <si>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</si>
  <si>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</si>
  <si>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</si>
  <si>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</si>
  <si>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</si>
  <si>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</si>
  <si>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</si>
  <si>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</si>
  <si>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</si>
  <si>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</si>
  <si>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</si>
  <si>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2018年鄂州市市直一般公共预算基本支出决算表</t>
  </si>
  <si>
    <t>单位:万元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</si>
  <si>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</si>
  <si>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</si>
  <si>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</si>
  <si>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</si>
  <si>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</si>
  <si>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</si>
  <si>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</si>
  <si>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</si>
  <si>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</si>
  <si>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</si>
  <si>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</si>
  <si>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</si>
  <si>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</si>
  <si>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</si>
  <si>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</si>
  <si>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</si>
  <si>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</si>
  <si>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</si>
  <si>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</si>
  <si>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</si>
  <si>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</si>
  <si>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</si>
  <si>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</si>
  <si>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</si>
  <si>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</si>
  <si>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</si>
  <si>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</si>
  <si>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</si>
  <si>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</si>
  <si>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</si>
  <si>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</si>
  <si>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</si>
  <si>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</si>
  <si>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</si>
  <si>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</si>
  <si>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</si>
  <si>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</si>
  <si>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</si>
  <si>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</si>
  <si>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</si>
  <si>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</si>
  <si>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</si>
  <si>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</si>
  <si>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</si>
  <si>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</si>
  <si>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</si>
  <si>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</si>
  <si>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</si>
  <si>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</si>
  <si>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</si>
  <si>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</si>
  <si>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</si>
  <si>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</si>
  <si>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</si>
  <si>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</si>
  <si>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</si>
  <si>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2018年鄂州市对下税收返还和转移支付表</t>
  </si>
  <si>
    <t>项    目</t>
  </si>
  <si>
    <t>全市总计</t>
  </si>
  <si>
    <t>区级合计</t>
  </si>
  <si>
    <t>鄂城区</t>
  </si>
  <si>
    <t>华容区</t>
  </si>
  <si>
    <t>梁子湖区</t>
  </si>
  <si>
    <t>凤凰街办</t>
  </si>
  <si>
    <t>古楼街办</t>
  </si>
  <si>
    <t>西山街办</t>
  </si>
  <si>
    <t>鄂州开发区</t>
  </si>
  <si>
    <t>葛店开发区</t>
  </si>
  <si>
    <t>总计</t>
  </si>
  <si>
    <t>（一）返还性收入</t>
  </si>
  <si>
    <t>（二）一般性转移支付收入</t>
  </si>
  <si>
    <t>（三）专项转移支付收入</t>
  </si>
  <si>
    <t>2013年度涂家垴镇高标准基本农田土地整理项目决算结算资金</t>
  </si>
  <si>
    <t>-</t>
  </si>
  <si>
    <t>2016年度部门决算奖励经费</t>
  </si>
  <si>
    <t>2016年度生态补偿资金</t>
  </si>
  <si>
    <t>2016年度财政决算奖励经费</t>
  </si>
  <si>
    <t>2017-2018年对恩施州咸丰县区域协作扶贫资金</t>
  </si>
  <si>
    <t>2017年第二批基本公共体育服务体系示范区建设专项资金</t>
  </si>
  <si>
    <t>2017年第二批农业综合开发财政补助资金</t>
  </si>
  <si>
    <t>2017年度企业挂牌奖励资金</t>
  </si>
  <si>
    <t>2017年度全市“五比”实绩考核红旗示范村（社区）、先进村（社区）、进位村（社区）奖励资金</t>
  </si>
  <si>
    <t>2017年度省级促进外贸出口奖励资金、市级外经贸产业发展专项资金</t>
  </si>
  <si>
    <t>2017年度市级扶贫专项资金</t>
  </si>
  <si>
    <t>2017年度荣获湖北名牌产品企业奖励资金</t>
  </si>
  <si>
    <t>2017年度一般公共服务转移支付资金</t>
  </si>
  <si>
    <t>2017年度传统产业改造升级专项资金</t>
  </si>
  <si>
    <t>2017年度农业产业化以奖代补资金</t>
  </si>
  <si>
    <t>2017年度农业综合开发项目管理费</t>
  </si>
  <si>
    <t>2017年国家助学贷款奖补中央资金</t>
  </si>
  <si>
    <t>2017年国家卫生城市奖励资金</t>
  </si>
  <si>
    <t>2017年国库改革经费</t>
  </si>
  <si>
    <t>2017年国库集中支付系统维护补助经费</t>
  </si>
  <si>
    <t>2017年公共文化服务体系建设中央和省级补助资金</t>
  </si>
  <si>
    <t>2017年其他专项补助</t>
  </si>
  <si>
    <t>2017年基本公共体育服务体系示范区建设专项资金</t>
  </si>
  <si>
    <t>2017年基本生育免费服务结算补助资金</t>
  </si>
  <si>
    <t>2017年基层医疗卫生机构实施国家基本药物制度中央财政补助资金</t>
  </si>
  <si>
    <t>2017年教育专项资金</t>
  </si>
  <si>
    <t>2017年救灾应急补助第二批中央基建投资预算</t>
  </si>
  <si>
    <t>2017年全市村级集镇社区主职和“两委”干部工作报酬经费补助资金</t>
  </si>
  <si>
    <t>2017年下半年“清洁乡村”考核奖补资金</t>
  </si>
  <si>
    <t>2017年下半年严重精神障碍患者“以奖代补”补助资金</t>
  </si>
  <si>
    <t>2017年省级引资专项资金</t>
  </si>
  <si>
    <t>2017年宣传文化发展专项资金</t>
  </si>
  <si>
    <t>2017年中央外经贸发展专项资金及省级促进外资外贸专项资金</t>
  </si>
  <si>
    <t>2017年中央财政林业专项转移支付资金</t>
  </si>
  <si>
    <t>2017年城乡义务教育综合奖补资金</t>
  </si>
  <si>
    <t>2017年社区专干经费及便民社区建设补助资金</t>
  </si>
  <si>
    <t>2017年乡镇中小学乡镇工作补贴资金</t>
  </si>
  <si>
    <t>2017年乡镇卫生院乡镇工作补贴资金</t>
  </si>
  <si>
    <t>2017年军队转业干部补助经费</t>
  </si>
  <si>
    <t>2017年农业生产救灾资金</t>
  </si>
  <si>
    <t>2017年补助地方资金</t>
  </si>
  <si>
    <t>2018年“国培计划”专项资金预算</t>
  </si>
  <si>
    <t>2018年PPP项目前期工作中央基建投资预算</t>
  </si>
  <si>
    <t>2018年保障性安居工程配套基础设施（第一批）中央基建投资预算</t>
  </si>
  <si>
    <t>2018年保障性安居工程配套基础设施建设（第二批）中央基建投资预算</t>
  </si>
  <si>
    <t>2018年部分中央财政城镇保障性安居工程专项资金</t>
  </si>
  <si>
    <t>2018年普通高中国家助学金（第一批）</t>
  </si>
  <si>
    <t>2018年普通高中学生资助补助经费预算</t>
  </si>
  <si>
    <t>2018年美丽宜居乡村补助资金</t>
  </si>
  <si>
    <t>2018年法律援助资金</t>
  </si>
  <si>
    <t>2018年防灾减灾体系建设省级财政补助资金</t>
  </si>
  <si>
    <t>2018年大中型水库移民后期扶持工作经费</t>
  </si>
  <si>
    <t>2018年第三批计划生育服务补助资金</t>
  </si>
  <si>
    <t>2018年第二批基本公共卫生服务财政补助资金</t>
  </si>
  <si>
    <t>2018年第二批中央财政农村危房改造补助资金</t>
  </si>
  <si>
    <t>2018年第二批城乡义务教育补助经费</t>
  </si>
  <si>
    <t>2018年第二批优抚对象抚恤补助资金</t>
  </si>
  <si>
    <t>2018年第二批优抚对象医疗补助资金</t>
  </si>
  <si>
    <t>2018年第二批农业综合开发财政补助资金</t>
  </si>
  <si>
    <t>2018年第二批计划生育服务补助资金</t>
  </si>
  <si>
    <t>2018年第一批城乡义务教育公用经费</t>
  </si>
  <si>
    <t>2018年度“两参”退役人员门诊医疗补助资金</t>
  </si>
  <si>
    <t>2018年度惠农补贴核查补助经费</t>
  </si>
  <si>
    <t>2018年度精神文明建设先进典型奖励经费</t>
  </si>
  <si>
    <t>2018年度全省机构编制奖励基金</t>
  </si>
  <si>
    <t>2018年度义务兵家庭优待金</t>
  </si>
  <si>
    <t>2018年度产业创新能力建设专项资金</t>
  </si>
  <si>
    <t>2018年度资产管理工作检查考核情况</t>
  </si>
  <si>
    <t>2018年度预算绩效和资产管理工作经费</t>
  </si>
  <si>
    <t>2018年特殊教育专项资金预算</t>
  </si>
  <si>
    <t>2018年退役士兵安置补助资金</t>
  </si>
  <si>
    <t>2018年林业转移支付资金</t>
  </si>
  <si>
    <t>2018年旅游形象宣传资金</t>
  </si>
  <si>
    <t>2018年改善农村学校办学条件资金</t>
  </si>
  <si>
    <t>2018年耕地地力保护补贴工作经费</t>
  </si>
  <si>
    <t>2018年耕地地力保护补贴资金</t>
  </si>
  <si>
    <t>2018年公共体育普及工程中央基建投资预算</t>
  </si>
  <si>
    <t>2018年公安系统三所维修经费</t>
  </si>
  <si>
    <t>2018年科学普及转移支付资金</t>
  </si>
  <si>
    <t>2018年基本生育免费服务补助资金</t>
  </si>
  <si>
    <t>2018年基层共青团工作经费</t>
  </si>
  <si>
    <t>2018年基层科技服务能力建设专项资金</t>
  </si>
  <si>
    <t>2018年基层医疗卫生机构实施国家基本药物制度补助资金</t>
  </si>
  <si>
    <t>2018年教育专项补助资金（第二批）</t>
  </si>
  <si>
    <t>2018年教育专项补助资金（第一批）</t>
  </si>
  <si>
    <t>2018年教育专项资金</t>
  </si>
  <si>
    <t>2018年教育现代化推进工程中央基建投资预算</t>
  </si>
  <si>
    <t>2018年青少年校园足球活动省级专项资金</t>
  </si>
  <si>
    <t>2018年企业研发奖补项目资金</t>
  </si>
  <si>
    <t>2018年全省政协系统专项经费补助</t>
  </si>
  <si>
    <t>2018年全省涉台经济专项资金</t>
  </si>
  <si>
    <t>2018年全省人大系统补助经费</t>
  </si>
  <si>
    <t>2018年全市党员群众服务中心建设第二批以奖代补资金</t>
  </si>
  <si>
    <t>2018年全市党员群众服务中心建设第一批以奖代补资金</t>
  </si>
  <si>
    <t>2018年下半年80周岁以上老年人高龄津贴市级补助资金</t>
  </si>
  <si>
    <t>2018年信访专项资金</t>
  </si>
  <si>
    <t>2018年省扶持优势文化产业发展专项资金</t>
  </si>
  <si>
    <t>2018年省县域经济奖励资金</t>
  </si>
  <si>
    <t>2018年省级林业生态文明建设专项资金</t>
  </si>
  <si>
    <t>2018年省级科学技术研究与开发（支持企业研发活动后补助）</t>
  </si>
  <si>
    <t>2018年省级科学技术研究与开发资金（第一批）</t>
  </si>
  <si>
    <t>2018年省级科学技术研究与开发资金（支持企业研发活动后补助）</t>
  </si>
  <si>
    <t>2018年省级重大科技创新专项资金</t>
  </si>
  <si>
    <t>2018年省级促进市场体系建设专项资金</t>
  </si>
  <si>
    <t>2018年省级农业转移支付资金</t>
  </si>
  <si>
    <t>2018年省财政企业信息资料统计补助经费</t>
  </si>
  <si>
    <t>2018年省预算内基建投资预算</t>
  </si>
  <si>
    <t>2018年宣传文化发展专项资金（第一批）</t>
  </si>
  <si>
    <t>2018年支持学前教育发展（扩大资源）中央补助资金预算</t>
  </si>
  <si>
    <t>2018年支持学前教育阶段幼儿资助资金</t>
  </si>
  <si>
    <t>2018年支持学前教育阶段幼儿资助资金（第二批）</t>
  </si>
  <si>
    <t>2018年支持新型农业经营主体适度规模经营资金</t>
  </si>
  <si>
    <t>2018年震害防御及农居工程补助专项资金</t>
  </si>
  <si>
    <t>2018年中医院服务中央财政补助资金</t>
  </si>
  <si>
    <t>2018年中医药服务中央财政补助资金</t>
  </si>
  <si>
    <t>2018年中央基建投资预算</t>
  </si>
  <si>
    <t>2018年中央禁毒补助经费</t>
  </si>
  <si>
    <t>2018年中央省级农业保险保费补贴资金</t>
  </si>
  <si>
    <t>2018年中央水利发展资金</t>
  </si>
  <si>
    <t>2018年中央农村危房改造补助资金</t>
  </si>
  <si>
    <t>2018年中央补助地方公共文化服务体系建设专项资金</t>
  </si>
  <si>
    <t>2018年中央财政提前批林业转移支付资金</t>
  </si>
  <si>
    <t>2018年中央财政支持学前教育发展资金</t>
  </si>
  <si>
    <t>2018年中央财政城镇保障性安居工程专项资金</t>
  </si>
  <si>
    <t>2018年重大公共卫生服务补助资金</t>
  </si>
  <si>
    <t>2018年城市建设应急资金</t>
  </si>
  <si>
    <t>2018年春季普通高中建档立卡家庭经济困难学生免除学杂费补助资金</t>
  </si>
  <si>
    <t>2018年食品药品安全监管资金</t>
  </si>
  <si>
    <t>2018年市级第三批财政专项扶贫资金</t>
  </si>
  <si>
    <t>2018年市级第二批财政专项扶贫资金</t>
  </si>
  <si>
    <t>2018年市级第一批财政专项扶贫资金</t>
  </si>
  <si>
    <t>2018年市级财政支农专项资金</t>
  </si>
  <si>
    <t>2018年社区专干经费及便民社区建设补助资金</t>
  </si>
  <si>
    <t>2018年社区矫正专项资金</t>
  </si>
  <si>
    <t>2018年社会管理补助和垃圾清运补助资金</t>
  </si>
  <si>
    <t>2018年上半年80周岁以上老年人高龄津贴市级补助资金</t>
  </si>
  <si>
    <t>2018年上半年严重精神障碍患者“以奖代补”补助资金</t>
  </si>
  <si>
    <t>2018年水利工程中央基建投资预算</t>
  </si>
  <si>
    <t>2018年水利专项转移支付资金</t>
  </si>
  <si>
    <t>2018年残疾人两项补贴补助资金（第四批）</t>
  </si>
  <si>
    <t>2018年残疾人两项补贴补助资金（第三批）</t>
  </si>
  <si>
    <t>2018年残疾人两项补贴补助资金（第一批）</t>
  </si>
  <si>
    <t>2018年二季度美丽乡村建设暨城乡生活垃圾治理工程以奖代补资金</t>
  </si>
  <si>
    <t>2018年一季度美丽乡村建设暨城乡生活垃圾治理工程以奖代补资金</t>
  </si>
  <si>
    <t>2018年医疗服务能力提升补助资金</t>
  </si>
  <si>
    <t>2018年优抚对象抚恤补助资金</t>
  </si>
  <si>
    <t>2018年优抚对象医疗补助资金</t>
  </si>
  <si>
    <t>2018年文化事业发展专项资金</t>
  </si>
  <si>
    <t>2018年乡镇干部特殊岗位补助经费</t>
  </si>
  <si>
    <t>2018年乡镇春节慰问资金</t>
  </si>
  <si>
    <t>2018年乡镇财政专管员专项工作经费、规范化财政所建设维修专项奖补资金</t>
  </si>
  <si>
    <t>2018年乡镇财政资金监管能力建设专项资金</t>
  </si>
  <si>
    <t>2018年农作物秸秆收储站建设以奖代补资金</t>
  </si>
  <si>
    <t>2018年农村中小学教师周转房建设省级奖补资金</t>
  </si>
  <si>
    <t>2018年农村义务教育薄弱学校改造补助资金</t>
  </si>
  <si>
    <t>2018年农村饮水安全巩固提升工程中央基建投资预算</t>
  </si>
  <si>
    <t>2018年农业生产救灾资金</t>
  </si>
  <si>
    <t>2018年农业综合开发财政补助资金</t>
  </si>
  <si>
    <t>2018年渔业成品油价格改革财政补贴和梁子湖花马湖全面禁捕资金</t>
  </si>
  <si>
    <t>2018年纪检监察专项补助经费</t>
  </si>
  <si>
    <t>2018年计划生育服务补助资金</t>
  </si>
  <si>
    <t>2018年车辆购置税收入补助地方资金（第一批）</t>
  </si>
  <si>
    <t>2018年长江经济带绿色发展专项（第一批）中央基建投资预算</t>
  </si>
  <si>
    <t>2018农村财政财务管理暨票据印刷管理工作经费</t>
  </si>
  <si>
    <t>第二批指标交易试点建设用地项目增减挂钩指标价款</t>
  </si>
  <si>
    <t>梁子湖区禁渔补助资金</t>
  </si>
  <si>
    <t>华容区美丽乡村建设资金</t>
  </si>
  <si>
    <t>基本公共卫生服务2017年财政结算补助资金和2018年预拨资金</t>
  </si>
  <si>
    <t>全国第二次污染源普查经费</t>
  </si>
  <si>
    <t>省级现代农业转移支付资金</t>
  </si>
  <si>
    <t>中央财政提前下达农业转移支付资金</t>
  </si>
  <si>
    <t>收回2018年中央财政城镇保障性安居工程专项资金</t>
  </si>
  <si>
    <t>鄂州经济开发区雷山脚下避险危房超期过渡费</t>
  </si>
  <si>
    <t>鄂州经济开发区江边沙站、码头综合整治专项资金</t>
  </si>
  <si>
    <t>农业转移支付资金</t>
  </si>
  <si>
    <t>创业担保贷款等财政金融工作业务奖励性工作经费</t>
  </si>
  <si>
    <t>结算2017年预拨2018年城乡居民社会养老保险基础养老金市级财政补助资金</t>
  </si>
  <si>
    <t>结算2017年预拨2018年城乡居民社会养老保险市级财政补助资金</t>
  </si>
  <si>
    <t>预拨厕所革命工程建设补助资金</t>
  </si>
  <si>
    <t>2018年鄂州市市直财政拨款“三公”经费决算表</t>
  </si>
  <si>
    <t>2018年预算</t>
  </si>
  <si>
    <t>2018年决算</t>
  </si>
  <si>
    <t>对比</t>
  </si>
  <si>
    <t>增减金额</t>
  </si>
  <si>
    <t>增减比例</t>
  </si>
  <si>
    <t>合计</t>
  </si>
  <si>
    <t>一、因公出国（境）费用</t>
  </si>
  <si>
    <t>二、公务用车购置及运行维护费</t>
  </si>
  <si>
    <t xml:space="preserve">    其中：公务用车购置费</t>
  </si>
  <si>
    <t xml:space="preserve">         公务用车运行维护费</t>
  </si>
  <si>
    <t>三、公务接待费</t>
  </si>
  <si>
    <t>2018年鄂州市政府一般债务限额及余额情况表</t>
  </si>
  <si>
    <t>地区</t>
  </si>
  <si>
    <t>一般债务限额</t>
  </si>
  <si>
    <t>一般债务余额</t>
  </si>
  <si>
    <t>备注</t>
  </si>
  <si>
    <t>鄂州市</t>
  </si>
  <si>
    <t>市本级</t>
  </si>
  <si>
    <t>市本级包括市直、葛店开发区、鄂州开发区数据</t>
  </si>
  <si>
    <t>其中部分一般债券以市本级名义发行后转贷</t>
  </si>
  <si>
    <t>说明：华容区部分一般债券以市本级名义发行后转贷，在债务系统中未分配到华容区，故省财政厅下达债务限额时未分配华容区该部分债券限额。</t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</si>
</sst>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_(&quot;HK$&quot;* #,##0.00_);_(&quot;HK$&quot;* \(#,##0.00\);_(&quot;HK$&quot;* &quot;-&quot;??_);_(@_)"/>
    <numFmt numFmtId="42" formatCode="_(&quot;HK$&quot;* #,##0_);_(&quot;HK$&quot;* \(#,##0\);_(&quot;HK$&quot;* &quot;-&quot;_);_(@_)"/>
    <numFmt numFmtId="41" formatCode="_(* #,##0_);_(* \(#,##0\);_(* &quot;-&quot;_);_(@_)"/>
    <numFmt numFmtId="178" formatCode="#,##0.00_ "/>
    <numFmt numFmtId="43" formatCode="_(* #,##0.00_);_(* \(#,##0.00\);_(* &quot;-&quot;??_);_(@_)"/>
    <numFmt numFmtId="179" formatCode="0.0%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179" fontId="2" fillId="0" borderId="1" xfId="11" applyNumberFormat="1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45"/>
  <sheetViews>
    <sheetView workbookViewId="0">
      <selection activeCell="G14" sqref="G14"/>
    </sheetView>
  </sheetViews>
  <sheetFormatPr defaultColWidth="9" defaultRowHeight="13.5" outlineLevelCol="3"/>
  <cols>
    <col min="1" max="1" width="30.625" style="34" customWidth="1"/>
    <col min="2" max="2" width="12.625" style="34" customWidth="1"/>
    <col min="3" max="3" width="30.625" style="35" customWidth="1"/>
    <col min="4" max="4" width="12.625" style="34" customWidth="1"/>
    <col min="5" max="16378" width="9" style="15"/>
  </cols>
  <sheetData>
    <row r="2" ht="27" customHeight="1" spans="1:4">
      <c r="A2" s="2" t="s">
        <v>0</v>
      </c>
      <c r="B2" s="2"/>
      <c r="C2" s="2"/>
      <c r="D2" s="2"/>
    </row>
    <row r="3" spans="4:4">
      <c r="D3" s="21" t="s">
        <v>1</v>
      </c>
    </row>
    <row r="4" spans="1:4">
      <c r="A4" s="16" t="s">
        <v>2</v>
      </c>
      <c r="B4" s="16" t="s">
        <v>3</v>
      </c>
      <c r="C4" s="16" t="s">
        <v>2</v>
      </c>
      <c r="D4" s="16" t="s">
        <v>3</v>
      </c>
    </row>
    <row r="5" spans="1:4">
      <c r="A5" s="36" t="s">
        <v>4</v>
      </c>
      <c r="B5" s="37">
        <f>SUM(B6:B21)</f>
        <v>409777</v>
      </c>
      <c r="C5" s="36" t="s">
        <v>5</v>
      </c>
      <c r="D5" s="37">
        <v>126910</v>
      </c>
    </row>
    <row r="6" spans="1:4">
      <c r="A6" s="38" t="s">
        <v>6</v>
      </c>
      <c r="B6" s="37">
        <v>155478</v>
      </c>
      <c r="C6" s="36" t="s">
        <v>7</v>
      </c>
      <c r="D6" s="37"/>
    </row>
    <row r="7" spans="1:4">
      <c r="A7" s="38" t="s">
        <v>8</v>
      </c>
      <c r="B7" s="37"/>
      <c r="C7" s="36" t="s">
        <v>9</v>
      </c>
      <c r="D7" s="37">
        <v>873</v>
      </c>
    </row>
    <row r="8" spans="1:4">
      <c r="A8" s="38" t="s">
        <v>10</v>
      </c>
      <c r="B8" s="37">
        <v>33308</v>
      </c>
      <c r="C8" s="36" t="s">
        <v>11</v>
      </c>
      <c r="D8" s="37">
        <v>48078</v>
      </c>
    </row>
    <row r="9" spans="1:4">
      <c r="A9" s="38" t="s">
        <v>12</v>
      </c>
      <c r="B9" s="37">
        <v>13873</v>
      </c>
      <c r="C9" s="36" t="s">
        <v>13</v>
      </c>
      <c r="D9" s="37">
        <v>183626</v>
      </c>
    </row>
    <row r="10" spans="1:4">
      <c r="A10" s="38" t="s">
        <v>14</v>
      </c>
      <c r="B10" s="37">
        <v>1725</v>
      </c>
      <c r="C10" s="36" t="s">
        <v>15</v>
      </c>
      <c r="D10" s="37">
        <v>30088</v>
      </c>
    </row>
    <row r="11" spans="1:4">
      <c r="A11" s="38" t="s">
        <v>16</v>
      </c>
      <c r="B11" s="37">
        <v>22578</v>
      </c>
      <c r="C11" s="36" t="s">
        <v>17</v>
      </c>
      <c r="D11" s="37">
        <v>18005</v>
      </c>
    </row>
    <row r="12" spans="1:4">
      <c r="A12" s="38" t="s">
        <v>18</v>
      </c>
      <c r="B12" s="37">
        <v>18290</v>
      </c>
      <c r="C12" s="36" t="s">
        <v>19</v>
      </c>
      <c r="D12" s="37">
        <v>140133</v>
      </c>
    </row>
    <row r="13" spans="1:4">
      <c r="A13" s="38" t="s">
        <v>20</v>
      </c>
      <c r="B13" s="37">
        <v>6800</v>
      </c>
      <c r="C13" s="36" t="s">
        <v>21</v>
      </c>
      <c r="D13" s="37">
        <v>97024</v>
      </c>
    </row>
    <row r="14" spans="1:4">
      <c r="A14" s="38" t="s">
        <v>22</v>
      </c>
      <c r="B14" s="37">
        <v>25218</v>
      </c>
      <c r="C14" s="36" t="s">
        <v>23</v>
      </c>
      <c r="D14" s="37">
        <v>32552</v>
      </c>
    </row>
    <row r="15" spans="1:4">
      <c r="A15" s="38" t="s">
        <v>24</v>
      </c>
      <c r="B15" s="37">
        <v>64707</v>
      </c>
      <c r="C15" s="36" t="s">
        <v>25</v>
      </c>
      <c r="D15" s="37">
        <v>248260</v>
      </c>
    </row>
    <row r="16" spans="1:4">
      <c r="A16" s="38" t="s">
        <v>26</v>
      </c>
      <c r="B16" s="37">
        <v>3129</v>
      </c>
      <c r="C16" s="36" t="s">
        <v>27</v>
      </c>
      <c r="D16" s="37">
        <v>108361</v>
      </c>
    </row>
    <row r="17" spans="1:4">
      <c r="A17" s="38" t="s">
        <v>28</v>
      </c>
      <c r="B17" s="37">
        <v>6976</v>
      </c>
      <c r="C17" s="36" t="s">
        <v>29</v>
      </c>
      <c r="D17" s="37">
        <v>39260</v>
      </c>
    </row>
    <row r="18" spans="1:4">
      <c r="A18" s="38" t="s">
        <v>30</v>
      </c>
      <c r="B18" s="37">
        <v>55186</v>
      </c>
      <c r="C18" s="36" t="s">
        <v>31</v>
      </c>
      <c r="D18" s="37">
        <v>31579</v>
      </c>
    </row>
    <row r="19" spans="1:4">
      <c r="A19" s="38" t="s">
        <v>32</v>
      </c>
      <c r="B19" s="37"/>
      <c r="C19" s="36" t="s">
        <v>33</v>
      </c>
      <c r="D19" s="37">
        <v>2347</v>
      </c>
    </row>
    <row r="20" spans="1:4">
      <c r="A20" s="38" t="s">
        <v>34</v>
      </c>
      <c r="B20" s="37">
        <v>2509</v>
      </c>
      <c r="C20" s="36" t="s">
        <v>35</v>
      </c>
      <c r="D20" s="37"/>
    </row>
    <row r="21" spans="1:4">
      <c r="A21" s="38" t="s">
        <v>36</v>
      </c>
      <c r="B21" s="37"/>
      <c r="C21" s="36" t="s">
        <v>37</v>
      </c>
      <c r="D21" s="37">
        <v>240</v>
      </c>
    </row>
    <row r="22" spans="1:4">
      <c r="A22" s="36" t="s">
        <v>38</v>
      </c>
      <c r="B22" s="37">
        <f>SUM(B23:B28)</f>
        <v>169498</v>
      </c>
      <c r="C22" s="36" t="s">
        <v>39</v>
      </c>
      <c r="D22" s="37">
        <v>16270</v>
      </c>
    </row>
    <row r="23" spans="1:4">
      <c r="A23" s="38" t="s">
        <v>40</v>
      </c>
      <c r="B23" s="37">
        <v>39866</v>
      </c>
      <c r="C23" s="36" t="s">
        <v>41</v>
      </c>
      <c r="D23" s="37">
        <v>68448</v>
      </c>
    </row>
    <row r="24" spans="1:4">
      <c r="A24" s="38" t="s">
        <v>42</v>
      </c>
      <c r="B24" s="37">
        <v>41813</v>
      </c>
      <c r="C24" s="36" t="s">
        <v>43</v>
      </c>
      <c r="D24" s="37">
        <v>2936</v>
      </c>
    </row>
    <row r="25" spans="1:4">
      <c r="A25" s="38" t="s">
        <v>44</v>
      </c>
      <c r="B25" s="37">
        <v>11196</v>
      </c>
      <c r="C25" s="36" t="s">
        <v>45</v>
      </c>
      <c r="D25" s="37"/>
    </row>
    <row r="26" spans="1:4">
      <c r="A26" s="38" t="s">
        <v>46</v>
      </c>
      <c r="B26" s="37"/>
      <c r="C26" s="36" t="s">
        <v>47</v>
      </c>
      <c r="D26" s="37">
        <v>2286</v>
      </c>
    </row>
    <row r="27" spans="1:4">
      <c r="A27" s="38" t="s">
        <v>48</v>
      </c>
      <c r="B27" s="37">
        <v>13323</v>
      </c>
      <c r="C27" s="36" t="s">
        <v>49</v>
      </c>
      <c r="D27" s="37">
        <v>19280</v>
      </c>
    </row>
    <row r="28" spans="1:4">
      <c r="A28" s="38" t="s">
        <v>50</v>
      </c>
      <c r="B28" s="37">
        <v>63300</v>
      </c>
      <c r="C28" s="36" t="s">
        <v>51</v>
      </c>
      <c r="D28" s="37">
        <v>103</v>
      </c>
    </row>
    <row r="29" spans="1:4">
      <c r="A29" s="16"/>
      <c r="B29" s="37"/>
      <c r="C29" s="36"/>
      <c r="D29" s="37"/>
    </row>
    <row r="30" spans="1:4">
      <c r="A30" s="16" t="s">
        <v>52</v>
      </c>
      <c r="B30" s="37">
        <f>B5+B22</f>
        <v>579275</v>
      </c>
      <c r="C30" s="16" t="s">
        <v>53</v>
      </c>
      <c r="D30" s="37">
        <f>SUM(D5:D28)</f>
        <v>1216659</v>
      </c>
    </row>
    <row r="31" spans="1:4">
      <c r="A31" s="36" t="s">
        <v>54</v>
      </c>
      <c r="B31" s="37">
        <f>SUM(B32:B34)</f>
        <v>540714</v>
      </c>
      <c r="C31" s="36" t="s">
        <v>55</v>
      </c>
      <c r="D31" s="37">
        <v>96630</v>
      </c>
    </row>
    <row r="32" spans="1:4">
      <c r="A32" s="38" t="s">
        <v>56</v>
      </c>
      <c r="B32" s="37">
        <v>39575</v>
      </c>
      <c r="C32" s="36"/>
      <c r="D32" s="37"/>
    </row>
    <row r="33" spans="1:4">
      <c r="A33" s="38" t="s">
        <v>57</v>
      </c>
      <c r="B33" s="37">
        <v>326251</v>
      </c>
      <c r="C33" s="36"/>
      <c r="D33" s="37"/>
    </row>
    <row r="34" spans="1:4">
      <c r="A34" s="38" t="s">
        <v>58</v>
      </c>
      <c r="B34" s="37">
        <v>174888</v>
      </c>
      <c r="C34" s="36"/>
      <c r="D34" s="37"/>
    </row>
    <row r="35" spans="1:4">
      <c r="A35" s="36" t="s">
        <v>59</v>
      </c>
      <c r="B35" s="37">
        <v>52507</v>
      </c>
      <c r="C35" s="36"/>
      <c r="D35" s="37"/>
    </row>
    <row r="36" spans="1:4">
      <c r="A36" s="36" t="s">
        <v>60</v>
      </c>
      <c r="B36" s="37">
        <f>SUM(B37:B38)</f>
        <v>173619</v>
      </c>
      <c r="C36" s="36" t="s">
        <v>61</v>
      </c>
      <c r="D36" s="37"/>
    </row>
    <row r="37" spans="1:4">
      <c r="A37" s="38" t="s">
        <v>62</v>
      </c>
      <c r="B37" s="37">
        <v>146900</v>
      </c>
      <c r="C37" s="36"/>
      <c r="D37" s="37"/>
    </row>
    <row r="38" spans="1:4">
      <c r="A38" s="38" t="s">
        <v>63</v>
      </c>
      <c r="B38" s="37">
        <v>26719</v>
      </c>
      <c r="C38" s="36"/>
      <c r="D38" s="37"/>
    </row>
    <row r="39" spans="1:4">
      <c r="A39" s="36" t="s">
        <v>64</v>
      </c>
      <c r="B39" s="37">
        <v>79647</v>
      </c>
      <c r="C39" s="36" t="s">
        <v>65</v>
      </c>
      <c r="D39" s="37">
        <v>41847</v>
      </c>
    </row>
    <row r="40" spans="1:4">
      <c r="A40" s="36"/>
      <c r="B40" s="37"/>
      <c r="C40" s="36" t="s">
        <v>66</v>
      </c>
      <c r="D40" s="37">
        <v>70000</v>
      </c>
    </row>
    <row r="41" spans="1:4">
      <c r="A41" s="36"/>
      <c r="B41" s="37"/>
      <c r="C41" s="16" t="s">
        <v>67</v>
      </c>
      <c r="D41" s="37">
        <f>SUM(D30:D31,D36,D39:D40)</f>
        <v>1425136</v>
      </c>
    </row>
    <row r="42" spans="1:4">
      <c r="A42" s="36"/>
      <c r="B42" s="37"/>
      <c r="C42" s="36"/>
      <c r="D42" s="37"/>
    </row>
    <row r="43" spans="1:4">
      <c r="A43" s="16"/>
      <c r="B43" s="37"/>
      <c r="C43" s="36" t="s">
        <v>68</v>
      </c>
      <c r="D43" s="37">
        <f>B45-D41</f>
        <v>626</v>
      </c>
    </row>
    <row r="44" spans="1:4">
      <c r="A44" s="16"/>
      <c r="B44" s="37"/>
      <c r="C44" s="36"/>
      <c r="D44" s="37"/>
    </row>
    <row r="45" spans="1:4">
      <c r="A45" s="16" t="s">
        <v>69</v>
      </c>
      <c r="B45" s="37">
        <f>SUM(B30:B31,B35:B36,B39)</f>
        <v>1425762</v>
      </c>
      <c r="C45" s="16" t="s">
        <v>70</v>
      </c>
      <c r="D45" s="37">
        <f>D41+D43</f>
        <v>1425762</v>
      </c>
    </row>
  </sheetData>
  <mergeCells count="1">
    <mergeCell ref="A2:D2"/>
  </mergeCells>
  <printOptions horizontalCentered="1"/>
  <pageMargins left="0.700694444444445" right="0.700694444444445" top="0.590277777777778" bottom="0.59027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46"/>
  <sheetViews>
    <sheetView workbookViewId="0">
      <selection activeCell="A2" sqref="A2:D2"/>
    </sheetView>
  </sheetViews>
  <sheetFormatPr defaultColWidth="9" defaultRowHeight="13.5" outlineLevelCol="3"/>
  <cols>
    <col min="1" max="1" width="30.625" style="34" customWidth="1"/>
    <col min="2" max="2" width="12.625" style="34" customWidth="1"/>
    <col min="3" max="3" width="30.625" style="35" customWidth="1"/>
    <col min="4" max="4" width="12.625" style="34" customWidth="1"/>
    <col min="5" max="16378" width="9" style="15"/>
  </cols>
  <sheetData>
    <row r="2" ht="27" customHeight="1" spans="1:4">
      <c r="A2" s="2" t="s">
        <v>71</v>
      </c>
      <c r="B2" s="2"/>
      <c r="C2" s="2"/>
      <c r="D2" s="2"/>
    </row>
    <row r="3" spans="4:4">
      <c r="D3" s="21" t="s">
        <v>1</v>
      </c>
    </row>
    <row r="4" spans="1:4">
      <c r="A4" s="16" t="s">
        <v>2</v>
      </c>
      <c r="B4" s="16" t="s">
        <v>3</v>
      </c>
      <c r="C4" s="16" t="s">
        <v>2</v>
      </c>
      <c r="D4" s="16" t="s">
        <v>3</v>
      </c>
    </row>
    <row r="5" spans="1:4">
      <c r="A5" s="36" t="s">
        <v>4</v>
      </c>
      <c r="B5" s="37">
        <f>SUM(B6:B21)</f>
        <v>77283</v>
      </c>
      <c r="C5" s="36" t="s">
        <v>5</v>
      </c>
      <c r="D5" s="37">
        <f>57277+44</f>
        <v>57321</v>
      </c>
    </row>
    <row r="6" spans="1:4">
      <c r="A6" s="38" t="s">
        <v>6</v>
      </c>
      <c r="B6" s="37">
        <v>27062</v>
      </c>
      <c r="C6" s="36" t="s">
        <v>7</v>
      </c>
      <c r="D6" s="37"/>
    </row>
    <row r="7" spans="1:4">
      <c r="A7" s="38" t="s">
        <v>8</v>
      </c>
      <c r="B7" s="37"/>
      <c r="C7" s="36" t="s">
        <v>9</v>
      </c>
      <c r="D7" s="37">
        <v>873</v>
      </c>
    </row>
    <row r="8" spans="1:4">
      <c r="A8" s="38" t="s">
        <v>10</v>
      </c>
      <c r="B8" s="37">
        <v>5917</v>
      </c>
      <c r="C8" s="36" t="s">
        <v>11</v>
      </c>
      <c r="D8" s="37">
        <v>30246</v>
      </c>
    </row>
    <row r="9" spans="1:4">
      <c r="A9" s="38" t="s">
        <v>12</v>
      </c>
      <c r="B9" s="37">
        <v>6048</v>
      </c>
      <c r="C9" s="36" t="s">
        <v>13</v>
      </c>
      <c r="D9" s="37">
        <v>73253</v>
      </c>
    </row>
    <row r="10" spans="1:4">
      <c r="A10" s="38" t="s">
        <v>14</v>
      </c>
      <c r="B10" s="37">
        <v>1385</v>
      </c>
      <c r="C10" s="36" t="s">
        <v>15</v>
      </c>
      <c r="D10" s="37">
        <v>12788</v>
      </c>
    </row>
    <row r="11" spans="1:4">
      <c r="A11" s="38" t="s">
        <v>16</v>
      </c>
      <c r="B11" s="37">
        <v>6417</v>
      </c>
      <c r="C11" s="36" t="s">
        <v>17</v>
      </c>
      <c r="D11" s="37">
        <v>14572</v>
      </c>
    </row>
    <row r="12" spans="1:4">
      <c r="A12" s="38" t="s">
        <v>18</v>
      </c>
      <c r="B12" s="37">
        <v>6848</v>
      </c>
      <c r="C12" s="36" t="s">
        <v>19</v>
      </c>
      <c r="D12" s="37">
        <v>59649</v>
      </c>
    </row>
    <row r="13" spans="1:4">
      <c r="A13" s="38" t="s">
        <v>20</v>
      </c>
      <c r="B13" s="37">
        <v>1626</v>
      </c>
      <c r="C13" s="36" t="s">
        <v>21</v>
      </c>
      <c r="D13" s="37">
        <v>41271</v>
      </c>
    </row>
    <row r="14" spans="1:4">
      <c r="A14" s="38" t="s">
        <v>22</v>
      </c>
      <c r="B14" s="37">
        <v>4410</v>
      </c>
      <c r="C14" s="36" t="s">
        <v>23</v>
      </c>
      <c r="D14" s="37">
        <v>14045</v>
      </c>
    </row>
    <row r="15" spans="1:4">
      <c r="A15" s="38" t="s">
        <v>24</v>
      </c>
      <c r="B15" s="37">
        <v>3255</v>
      </c>
      <c r="C15" s="36" t="s">
        <v>25</v>
      </c>
      <c r="D15" s="37">
        <v>164010</v>
      </c>
    </row>
    <row r="16" spans="1:4">
      <c r="A16" s="38" t="s">
        <v>26</v>
      </c>
      <c r="B16" s="37">
        <v>3104</v>
      </c>
      <c r="C16" s="36" t="s">
        <v>27</v>
      </c>
      <c r="D16" s="37">
        <v>46015</v>
      </c>
    </row>
    <row r="17" spans="1:4">
      <c r="A17" s="38" t="s">
        <v>28</v>
      </c>
      <c r="B17" s="37">
        <v>-59</v>
      </c>
      <c r="C17" s="36" t="s">
        <v>29</v>
      </c>
      <c r="D17" s="37">
        <v>23701</v>
      </c>
    </row>
    <row r="18" spans="1:4">
      <c r="A18" s="38" t="s">
        <v>30</v>
      </c>
      <c r="B18" s="37">
        <v>8761</v>
      </c>
      <c r="C18" s="36" t="s">
        <v>31</v>
      </c>
      <c r="D18" s="37">
        <v>5706</v>
      </c>
    </row>
    <row r="19" spans="1:4">
      <c r="A19" s="38" t="s">
        <v>32</v>
      </c>
      <c r="B19" s="37"/>
      <c r="C19" s="36" t="s">
        <v>33</v>
      </c>
      <c r="D19" s="37">
        <v>1301</v>
      </c>
    </row>
    <row r="20" spans="1:4">
      <c r="A20" s="38" t="s">
        <v>34</v>
      </c>
      <c r="B20" s="37">
        <v>2509</v>
      </c>
      <c r="C20" s="36" t="s">
        <v>35</v>
      </c>
      <c r="D20" s="37"/>
    </row>
    <row r="21" spans="1:4">
      <c r="A21" s="38" t="s">
        <v>36</v>
      </c>
      <c r="B21" s="37"/>
      <c r="C21" s="36" t="s">
        <v>37</v>
      </c>
      <c r="D21" s="37"/>
    </row>
    <row r="22" spans="1:4">
      <c r="A22" s="36" t="s">
        <v>38</v>
      </c>
      <c r="B22" s="37">
        <f>SUM(B23:B28)</f>
        <v>101674</v>
      </c>
      <c r="C22" s="36" t="s">
        <v>39</v>
      </c>
      <c r="D22" s="37">
        <v>10509</v>
      </c>
    </row>
    <row r="23" spans="1:4">
      <c r="A23" s="38" t="s">
        <v>40</v>
      </c>
      <c r="B23" s="37">
        <v>7577</v>
      </c>
      <c r="C23" s="36" t="s">
        <v>41</v>
      </c>
      <c r="D23" s="37">
        <v>15691</v>
      </c>
    </row>
    <row r="24" spans="1:4">
      <c r="A24" s="38" t="s">
        <v>42</v>
      </c>
      <c r="B24" s="37">
        <v>31974</v>
      </c>
      <c r="C24" s="36" t="s">
        <v>43</v>
      </c>
      <c r="D24" s="37">
        <v>2430</v>
      </c>
    </row>
    <row r="25" spans="1:4">
      <c r="A25" s="38" t="s">
        <v>44</v>
      </c>
      <c r="B25" s="37">
        <v>9306</v>
      </c>
      <c r="C25" s="36" t="s">
        <v>45</v>
      </c>
      <c r="D25" s="37"/>
    </row>
    <row r="26" spans="1:4">
      <c r="A26" s="38" t="s">
        <v>46</v>
      </c>
      <c r="B26" s="37"/>
      <c r="C26" s="36" t="s">
        <v>47</v>
      </c>
      <c r="D26" s="37">
        <v>130</v>
      </c>
    </row>
    <row r="27" spans="1:4">
      <c r="A27" s="38" t="s">
        <v>48</v>
      </c>
      <c r="B27" s="37">
        <v>9880</v>
      </c>
      <c r="C27" s="36" t="s">
        <v>49</v>
      </c>
      <c r="D27" s="37">
        <v>17145</v>
      </c>
    </row>
    <row r="28" spans="1:4">
      <c r="A28" s="38" t="s">
        <v>50</v>
      </c>
      <c r="B28" s="37">
        <v>42937</v>
      </c>
      <c r="C28" s="36" t="s">
        <v>51</v>
      </c>
      <c r="D28" s="37">
        <v>103</v>
      </c>
    </row>
    <row r="29" spans="1:4">
      <c r="A29" s="16"/>
      <c r="B29" s="37"/>
      <c r="C29" s="36"/>
      <c r="D29" s="37"/>
    </row>
    <row r="30" spans="1:4">
      <c r="A30" s="16" t="s">
        <v>52</v>
      </c>
      <c r="B30" s="37">
        <f>B5+B22</f>
        <v>178957</v>
      </c>
      <c r="C30" s="16" t="s">
        <v>53</v>
      </c>
      <c r="D30" s="37">
        <f>SUM(D5:D28)</f>
        <v>590759</v>
      </c>
    </row>
    <row r="31" spans="1:4">
      <c r="A31" s="36" t="s">
        <v>72</v>
      </c>
      <c r="B31" s="37">
        <f>SUM(B32:B35)</f>
        <v>701419</v>
      </c>
      <c r="C31" s="36" t="s">
        <v>73</v>
      </c>
      <c r="D31" s="37">
        <f>D32+D33</f>
        <v>470293</v>
      </c>
    </row>
    <row r="32" spans="1:4">
      <c r="A32" s="38" t="s">
        <v>56</v>
      </c>
      <c r="B32" s="37">
        <v>39575</v>
      </c>
      <c r="C32" s="38" t="s">
        <v>55</v>
      </c>
      <c r="D32" s="37">
        <v>96630</v>
      </c>
    </row>
    <row r="33" spans="1:4">
      <c r="A33" s="38" t="s">
        <v>57</v>
      </c>
      <c r="B33" s="37">
        <v>326251</v>
      </c>
      <c r="C33" s="38" t="s">
        <v>74</v>
      </c>
      <c r="D33" s="37">
        <v>373663</v>
      </c>
    </row>
    <row r="34" spans="1:4">
      <c r="A34" s="38" t="s">
        <v>58</v>
      </c>
      <c r="B34" s="37">
        <v>174888</v>
      </c>
      <c r="C34" s="36"/>
      <c r="D34" s="37"/>
    </row>
    <row r="35" spans="1:4">
      <c r="A35" s="38" t="s">
        <v>75</v>
      </c>
      <c r="B35" s="37">
        <v>160705</v>
      </c>
      <c r="C35" s="36"/>
      <c r="D35" s="37"/>
    </row>
    <row r="36" spans="1:4">
      <c r="A36" s="36" t="s">
        <v>59</v>
      </c>
      <c r="B36" s="37">
        <v>507</v>
      </c>
      <c r="C36" s="36"/>
      <c r="D36" s="37"/>
    </row>
    <row r="37" spans="1:4">
      <c r="A37" s="36" t="s">
        <v>60</v>
      </c>
      <c r="B37" s="37">
        <f>SUM(B38:B39)</f>
        <v>152112</v>
      </c>
      <c r="C37" s="36" t="s">
        <v>61</v>
      </c>
      <c r="D37" s="37"/>
    </row>
    <row r="38" spans="1:4">
      <c r="A38" s="38" t="s">
        <v>62</v>
      </c>
      <c r="B38" s="37">
        <v>130981</v>
      </c>
      <c r="C38" s="36"/>
      <c r="D38" s="37"/>
    </row>
    <row r="39" spans="1:4">
      <c r="A39" s="38" t="s">
        <v>63</v>
      </c>
      <c r="B39" s="37">
        <v>21131</v>
      </c>
      <c r="C39" s="36"/>
      <c r="D39" s="37"/>
    </row>
    <row r="40" spans="1:4">
      <c r="A40" s="36" t="s">
        <v>64</v>
      </c>
      <c r="B40" s="37">
        <v>43503</v>
      </c>
      <c r="C40" s="36" t="s">
        <v>65</v>
      </c>
      <c r="D40" s="37">
        <v>15353</v>
      </c>
    </row>
    <row r="41" spans="1:4">
      <c r="A41" s="36"/>
      <c r="B41" s="37"/>
      <c r="C41" s="36" t="s">
        <v>66</v>
      </c>
      <c r="D41" s="37"/>
    </row>
    <row r="42" spans="1:4">
      <c r="A42" s="16"/>
      <c r="B42" s="37"/>
      <c r="C42" s="16" t="s">
        <v>67</v>
      </c>
      <c r="D42" s="37">
        <f>SUM(D30:D31,D37,D40:D41)</f>
        <v>1076405</v>
      </c>
    </row>
    <row r="43" spans="1:4">
      <c r="A43" s="36"/>
      <c r="B43" s="37"/>
      <c r="C43" s="36"/>
      <c r="D43" s="37"/>
    </row>
    <row r="44" spans="1:4">
      <c r="A44" s="36"/>
      <c r="B44" s="37"/>
      <c r="C44" s="36" t="s">
        <v>68</v>
      </c>
      <c r="D44" s="37">
        <f>B46-D42</f>
        <v>93</v>
      </c>
    </row>
    <row r="45" spans="1:4">
      <c r="A45" s="16"/>
      <c r="B45" s="37"/>
      <c r="C45" s="36"/>
      <c r="D45" s="37"/>
    </row>
    <row r="46" spans="1:4">
      <c r="A46" s="16" t="s">
        <v>69</v>
      </c>
      <c r="B46" s="37">
        <f>SUM(B30:B31,B36:B37,B40)</f>
        <v>1076498</v>
      </c>
      <c r="C46" s="16" t="s">
        <v>70</v>
      </c>
      <c r="D46" s="37">
        <f>D42+D44</f>
        <v>1076498</v>
      </c>
    </row>
  </sheetData>
  <mergeCells count="1">
    <mergeCell ref="A2:D2"/>
  </mergeCells>
  <printOptions horizontalCentered="1"/>
  <pageMargins left="0.700694444444445" right="0.700694444444445" top="0.590277777777778" bottom="0.590277777777778" header="0" footer="0"/>
  <pageSetup paperSize="9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384"/>
  <sheetViews>
    <sheetView workbookViewId="0">
      <selection activeCell="A1" sqref="A$1:C$1048576"/>
    </sheetView>
  </sheetViews>
  <sheetFormatPr defaultColWidth="9" defaultRowHeight="13.5" outlineLevelCol="2"/>
  <cols>
    <col min="1" max="1" width="20.625" customWidth="1"/>
    <col min="2" max="2" width="40.625" customWidth="1"/>
    <col min="3" max="3" width="20.625" customWidth="1"/>
  </cols>
  <sheetData>
    <row r="2" ht="27" spans="1:3">
      <c r="A2" s="30" t="s">
        <v>76</v>
      </c>
      <c r="B2" s="30"/>
      <c r="C2" s="30"/>
    </row>
    <row r="3" spans="1:3">
      <c r="A3" s="31" t="s">
        <v>1</v>
      </c>
      <c r="B3" s="31"/>
      <c r="C3" s="31"/>
    </row>
    <row r="4" spans="1:3">
      <c r="A4" s="32" t="s">
        <v>77</v>
      </c>
      <c r="B4" s="32" t="s">
        <v>78</v>
      </c>
      <c r="C4" s="32" t="s">
        <v>3</v>
      </c>
    </row>
    <row r="5" spans="1:3">
      <c r="A5" s="33"/>
      <c r="B5" s="33"/>
      <c r="C5" s="33"/>
    </row>
    <row r="6" spans="1:3">
      <c r="A6" s="25"/>
      <c r="B6" s="26" t="s">
        <v>79</v>
      </c>
      <c r="C6" s="27">
        <f>SUM(C7,C260,C293,C312,C433,C488,C544,C593,C710,C782,C860,C884,C1014,C1078,C1154,C1181,C1210,C1220,C1299,C1317,C1370,C1373,C1381)</f>
        <v>590759</v>
      </c>
    </row>
    <row r="7" spans="1:3">
      <c r="A7" s="28">
        <v>201</v>
      </c>
      <c r="B7" s="29" t="s">
        <v>80</v>
      </c>
      <c r="C7" s="27">
        <f>SUM(C8,C20,C29,C41,C53,C64,C75,C87,C96,C106,C121,C130,C141,C153,C163,C176,C183,C190,C199,C205,C212,C220,C227,C233,C239,C245,C251,C257)</f>
        <v>57321</v>
      </c>
    </row>
    <row r="8" spans="1:3">
      <c r="A8" s="28">
        <v>20101</v>
      </c>
      <c r="B8" s="29" t="s">
        <v>81</v>
      </c>
      <c r="C8" s="27">
        <f>SUM(C9:C19)</f>
        <v>1864</v>
      </c>
    </row>
    <row r="9" spans="1:3">
      <c r="A9" s="28">
        <v>2010101</v>
      </c>
      <c r="B9" s="25" t="s">
        <v>82</v>
      </c>
      <c r="C9" s="27">
        <v>1320</v>
      </c>
    </row>
    <row r="10" spans="1:3">
      <c r="A10" s="28">
        <v>2010102</v>
      </c>
      <c r="B10" s="25" t="s">
        <v>83</v>
      </c>
      <c r="C10" s="27">
        <v>189</v>
      </c>
    </row>
    <row r="11" spans="1:3">
      <c r="A11" s="28">
        <v>2010103</v>
      </c>
      <c r="B11" s="25" t="s">
        <v>84</v>
      </c>
      <c r="C11" s="27">
        <v>0</v>
      </c>
    </row>
    <row r="12" spans="1:3">
      <c r="A12" s="28">
        <v>2010104</v>
      </c>
      <c r="B12" s="25" t="s">
        <v>85</v>
      </c>
      <c r="C12" s="27">
        <v>128</v>
      </c>
    </row>
    <row r="13" spans="1:3">
      <c r="A13" s="28">
        <v>2010105</v>
      </c>
      <c r="B13" s="25" t="s">
        <v>86</v>
      </c>
      <c r="C13" s="27">
        <v>20</v>
      </c>
    </row>
    <row r="14" spans="1:3">
      <c r="A14" s="28">
        <v>2010106</v>
      </c>
      <c r="B14" s="25" t="s">
        <v>87</v>
      </c>
      <c r="C14" s="27">
        <v>64</v>
      </c>
    </row>
    <row r="15" spans="1:3">
      <c r="A15" s="28">
        <v>2010107</v>
      </c>
      <c r="B15" s="25" t="s">
        <v>88</v>
      </c>
      <c r="C15" s="27">
        <v>40</v>
      </c>
    </row>
    <row r="16" spans="1:3">
      <c r="A16" s="28">
        <v>2010108</v>
      </c>
      <c r="B16" s="25" t="s">
        <v>89</v>
      </c>
      <c r="C16" s="27">
        <v>99</v>
      </c>
    </row>
    <row r="17" spans="1:3">
      <c r="A17" s="28">
        <v>2010109</v>
      </c>
      <c r="B17" s="25" t="s">
        <v>90</v>
      </c>
      <c r="C17" s="27">
        <v>4</v>
      </c>
    </row>
    <row r="18" spans="1:3">
      <c r="A18" s="28">
        <v>2010150</v>
      </c>
      <c r="B18" s="25" t="s">
        <v>91</v>
      </c>
      <c r="C18" s="27">
        <v>0</v>
      </c>
    </row>
    <row r="19" spans="1:3">
      <c r="A19" s="28">
        <v>2010199</v>
      </c>
      <c r="B19" s="25" t="s">
        <v>92</v>
      </c>
      <c r="C19" s="27">
        <v>0</v>
      </c>
    </row>
    <row r="20" spans="1:3">
      <c r="A20" s="28">
        <v>20102</v>
      </c>
      <c r="B20" s="29" t="s">
        <v>93</v>
      </c>
      <c r="C20" s="27">
        <f>SUM(C21:C28)</f>
        <v>1620</v>
      </c>
    </row>
    <row r="21" spans="1:3">
      <c r="A21" s="28">
        <v>2010201</v>
      </c>
      <c r="B21" s="25" t="s">
        <v>82</v>
      </c>
      <c r="C21" s="27">
        <v>1150</v>
      </c>
    </row>
    <row r="22" spans="1:3">
      <c r="A22" s="28">
        <v>2010202</v>
      </c>
      <c r="B22" s="25" t="s">
        <v>83</v>
      </c>
      <c r="C22" s="27">
        <v>316</v>
      </c>
    </row>
    <row r="23" spans="1:3">
      <c r="A23" s="28">
        <v>2010203</v>
      </c>
      <c r="B23" s="25" t="s">
        <v>84</v>
      </c>
      <c r="C23" s="27">
        <v>0</v>
      </c>
    </row>
    <row r="24" spans="1:3">
      <c r="A24" s="28">
        <v>2010204</v>
      </c>
      <c r="B24" s="25" t="s">
        <v>94</v>
      </c>
      <c r="C24" s="27">
        <v>130</v>
      </c>
    </row>
    <row r="25" spans="1:3">
      <c r="A25" s="28">
        <v>2010205</v>
      </c>
      <c r="B25" s="25" t="s">
        <v>95</v>
      </c>
      <c r="C25" s="27">
        <v>0</v>
      </c>
    </row>
    <row r="26" spans="1:3">
      <c r="A26" s="28">
        <v>2010206</v>
      </c>
      <c r="B26" s="25" t="s">
        <v>96</v>
      </c>
      <c r="C26" s="27">
        <v>10</v>
      </c>
    </row>
    <row r="27" spans="1:3">
      <c r="A27" s="28">
        <v>2010250</v>
      </c>
      <c r="B27" s="25" t="s">
        <v>91</v>
      </c>
      <c r="C27" s="27">
        <v>0</v>
      </c>
    </row>
    <row r="28" spans="1:3">
      <c r="A28" s="28">
        <v>2010299</v>
      </c>
      <c r="B28" s="25" t="s">
        <v>97</v>
      </c>
      <c r="C28" s="27">
        <v>14</v>
      </c>
    </row>
    <row r="29" spans="1:3">
      <c r="A29" s="28">
        <v>20103</v>
      </c>
      <c r="B29" s="29" t="s">
        <v>98</v>
      </c>
      <c r="C29" s="27">
        <f>SUM(C30:C40)</f>
        <v>7532</v>
      </c>
    </row>
    <row r="30" spans="1:3">
      <c r="A30" s="28">
        <v>2010301</v>
      </c>
      <c r="B30" s="25" t="s">
        <v>82</v>
      </c>
      <c r="C30" s="27">
        <v>3088</v>
      </c>
    </row>
    <row r="31" spans="1:3">
      <c r="A31" s="28">
        <v>2010302</v>
      </c>
      <c r="B31" s="25" t="s">
        <v>83</v>
      </c>
      <c r="C31" s="27">
        <v>3812</v>
      </c>
    </row>
    <row r="32" spans="1:3">
      <c r="A32" s="28">
        <v>2010303</v>
      </c>
      <c r="B32" s="25" t="s">
        <v>84</v>
      </c>
      <c r="C32" s="27">
        <v>0</v>
      </c>
    </row>
    <row r="33" spans="1:3">
      <c r="A33" s="28">
        <v>2010304</v>
      </c>
      <c r="B33" s="25" t="s">
        <v>99</v>
      </c>
      <c r="C33" s="27">
        <v>0</v>
      </c>
    </row>
    <row r="34" spans="1:3">
      <c r="A34" s="28">
        <v>2010305</v>
      </c>
      <c r="B34" s="25" t="s">
        <v>100</v>
      </c>
      <c r="C34" s="27">
        <v>4</v>
      </c>
    </row>
    <row r="35" spans="1:3">
      <c r="A35" s="28">
        <v>2010306</v>
      </c>
      <c r="B35" s="25" t="s">
        <v>101</v>
      </c>
      <c r="C35" s="27">
        <v>0</v>
      </c>
    </row>
    <row r="36" spans="1:3">
      <c r="A36" s="28">
        <v>2010307</v>
      </c>
      <c r="B36" s="25" t="s">
        <v>102</v>
      </c>
      <c r="C36" s="27">
        <v>0</v>
      </c>
    </row>
    <row r="37" spans="1:3">
      <c r="A37" s="28">
        <v>2010308</v>
      </c>
      <c r="B37" s="25" t="s">
        <v>103</v>
      </c>
      <c r="C37" s="27">
        <v>349</v>
      </c>
    </row>
    <row r="38" spans="1:3">
      <c r="A38" s="28">
        <v>2010309</v>
      </c>
      <c r="B38" s="25" t="s">
        <v>104</v>
      </c>
      <c r="C38" s="27">
        <v>0</v>
      </c>
    </row>
    <row r="39" spans="1:3">
      <c r="A39" s="28">
        <v>2010350</v>
      </c>
      <c r="B39" s="25" t="s">
        <v>91</v>
      </c>
      <c r="C39" s="27">
        <v>23</v>
      </c>
    </row>
    <row r="40" spans="1:3">
      <c r="A40" s="28">
        <v>2010399</v>
      </c>
      <c r="B40" s="25" t="s">
        <v>105</v>
      </c>
      <c r="C40" s="27">
        <v>256</v>
      </c>
    </row>
    <row r="41" spans="1:3">
      <c r="A41" s="28">
        <v>20104</v>
      </c>
      <c r="B41" s="29" t="s">
        <v>106</v>
      </c>
      <c r="C41" s="27">
        <f>SUM(C42:C52)</f>
        <v>4243</v>
      </c>
    </row>
    <row r="42" spans="1:3">
      <c r="A42" s="28">
        <v>2010401</v>
      </c>
      <c r="B42" s="25" t="s">
        <v>82</v>
      </c>
      <c r="C42" s="27">
        <v>1095</v>
      </c>
    </row>
    <row r="43" spans="1:3">
      <c r="A43" s="28">
        <v>2010402</v>
      </c>
      <c r="B43" s="25" t="s">
        <v>83</v>
      </c>
      <c r="C43" s="27">
        <v>0</v>
      </c>
    </row>
    <row r="44" spans="1:3">
      <c r="A44" s="28">
        <v>2010403</v>
      </c>
      <c r="B44" s="25" t="s">
        <v>84</v>
      </c>
      <c r="C44" s="27">
        <v>0</v>
      </c>
    </row>
    <row r="45" spans="1:3">
      <c r="A45" s="28">
        <v>2010404</v>
      </c>
      <c r="B45" s="25" t="s">
        <v>107</v>
      </c>
      <c r="C45" s="27">
        <v>0</v>
      </c>
    </row>
    <row r="46" spans="1:3">
      <c r="A46" s="28">
        <v>2010405</v>
      </c>
      <c r="B46" s="25" t="s">
        <v>108</v>
      </c>
      <c r="C46" s="27">
        <v>0</v>
      </c>
    </row>
    <row r="47" spans="1:3">
      <c r="A47" s="28">
        <v>2010406</v>
      </c>
      <c r="B47" s="25" t="s">
        <v>109</v>
      </c>
      <c r="C47" s="27">
        <v>0</v>
      </c>
    </row>
    <row r="48" spans="1:3">
      <c r="A48" s="28">
        <v>2010407</v>
      </c>
      <c r="B48" s="25" t="s">
        <v>110</v>
      </c>
      <c r="C48" s="27">
        <v>0</v>
      </c>
    </row>
    <row r="49" spans="1:3">
      <c r="A49" s="28">
        <v>2010408</v>
      </c>
      <c r="B49" s="25" t="s">
        <v>111</v>
      </c>
      <c r="C49" s="27">
        <v>952</v>
      </c>
    </row>
    <row r="50" spans="1:3">
      <c r="A50" s="28">
        <v>2010409</v>
      </c>
      <c r="B50" s="25" t="s">
        <v>112</v>
      </c>
      <c r="C50" s="27">
        <v>0</v>
      </c>
    </row>
    <row r="51" spans="1:3">
      <c r="A51" s="28">
        <v>2010450</v>
      </c>
      <c r="B51" s="25" t="s">
        <v>91</v>
      </c>
      <c r="C51" s="27">
        <v>0</v>
      </c>
    </row>
    <row r="52" spans="1:3">
      <c r="A52" s="28">
        <v>2010499</v>
      </c>
      <c r="B52" s="25" t="s">
        <v>113</v>
      </c>
      <c r="C52" s="27">
        <v>2196</v>
      </c>
    </row>
    <row r="53" spans="1:3">
      <c r="A53" s="28">
        <v>20105</v>
      </c>
      <c r="B53" s="29" t="s">
        <v>114</v>
      </c>
      <c r="C53" s="27">
        <f>SUM(C54:C63)</f>
        <v>929</v>
      </c>
    </row>
    <row r="54" spans="1:3">
      <c r="A54" s="28">
        <v>2010501</v>
      </c>
      <c r="B54" s="25" t="s">
        <v>82</v>
      </c>
      <c r="C54" s="27">
        <v>489</v>
      </c>
    </row>
    <row r="55" spans="1:3">
      <c r="A55" s="28">
        <v>2010502</v>
      </c>
      <c r="B55" s="25" t="s">
        <v>83</v>
      </c>
      <c r="C55" s="27">
        <v>100</v>
      </c>
    </row>
    <row r="56" spans="1:3">
      <c r="A56" s="28">
        <v>2010503</v>
      </c>
      <c r="B56" s="25" t="s">
        <v>84</v>
      </c>
      <c r="C56" s="27">
        <v>0</v>
      </c>
    </row>
    <row r="57" spans="1:3">
      <c r="A57" s="28">
        <v>2010504</v>
      </c>
      <c r="B57" s="25" t="s">
        <v>115</v>
      </c>
      <c r="C57" s="27">
        <v>0</v>
      </c>
    </row>
    <row r="58" spans="1:3">
      <c r="A58" s="28">
        <v>2010505</v>
      </c>
      <c r="B58" s="25" t="s">
        <v>116</v>
      </c>
      <c r="C58" s="27">
        <v>152</v>
      </c>
    </row>
    <row r="59" spans="1:3">
      <c r="A59" s="28">
        <v>2010506</v>
      </c>
      <c r="B59" s="25" t="s">
        <v>117</v>
      </c>
      <c r="C59" s="27">
        <v>25</v>
      </c>
    </row>
    <row r="60" spans="1:3">
      <c r="A60" s="28">
        <v>2010507</v>
      </c>
      <c r="B60" s="25" t="s">
        <v>118</v>
      </c>
      <c r="C60" s="27">
        <v>163</v>
      </c>
    </row>
    <row r="61" spans="1:3">
      <c r="A61" s="28">
        <v>2010508</v>
      </c>
      <c r="B61" s="25" t="s">
        <v>119</v>
      </c>
      <c r="C61" s="27">
        <v>0</v>
      </c>
    </row>
    <row r="62" spans="1:3">
      <c r="A62" s="28">
        <v>2010550</v>
      </c>
      <c r="B62" s="25" t="s">
        <v>91</v>
      </c>
      <c r="C62" s="27">
        <v>0</v>
      </c>
    </row>
    <row r="63" spans="1:3">
      <c r="A63" s="28">
        <v>2010599</v>
      </c>
      <c r="B63" s="25" t="s">
        <v>120</v>
      </c>
      <c r="C63" s="27">
        <v>0</v>
      </c>
    </row>
    <row r="64" spans="1:3">
      <c r="A64" s="28">
        <v>20106</v>
      </c>
      <c r="B64" s="29" t="s">
        <v>121</v>
      </c>
      <c r="C64" s="27">
        <f>SUM(C65:C74)</f>
        <v>3502</v>
      </c>
    </row>
    <row r="65" spans="1:3">
      <c r="A65" s="28">
        <v>2010601</v>
      </c>
      <c r="B65" s="25" t="s">
        <v>82</v>
      </c>
      <c r="C65" s="27">
        <v>2401</v>
      </c>
    </row>
    <row r="66" spans="1:3">
      <c r="A66" s="28">
        <v>2010602</v>
      </c>
      <c r="B66" s="25" t="s">
        <v>83</v>
      </c>
      <c r="C66" s="27">
        <v>572</v>
      </c>
    </row>
    <row r="67" spans="1:3">
      <c r="A67" s="28">
        <v>2010603</v>
      </c>
      <c r="B67" s="25" t="s">
        <v>84</v>
      </c>
      <c r="C67" s="27">
        <v>0</v>
      </c>
    </row>
    <row r="68" spans="1:3">
      <c r="A68" s="28">
        <v>2010604</v>
      </c>
      <c r="B68" s="25" t="s">
        <v>122</v>
      </c>
      <c r="C68" s="27">
        <v>34</v>
      </c>
    </row>
    <row r="69" spans="1:3">
      <c r="A69" s="28">
        <v>2010605</v>
      </c>
      <c r="B69" s="25" t="s">
        <v>123</v>
      </c>
      <c r="C69" s="27">
        <v>190</v>
      </c>
    </row>
    <row r="70" spans="1:3">
      <c r="A70" s="28">
        <v>2010606</v>
      </c>
      <c r="B70" s="25" t="s">
        <v>124</v>
      </c>
      <c r="C70" s="27">
        <v>0</v>
      </c>
    </row>
    <row r="71" spans="1:3">
      <c r="A71" s="28">
        <v>2010607</v>
      </c>
      <c r="B71" s="25" t="s">
        <v>125</v>
      </c>
      <c r="C71" s="27">
        <v>87</v>
      </c>
    </row>
    <row r="72" spans="1:3">
      <c r="A72" s="28">
        <v>2010608</v>
      </c>
      <c r="B72" s="25" t="s">
        <v>126</v>
      </c>
      <c r="C72" s="27">
        <v>57</v>
      </c>
    </row>
    <row r="73" spans="1:3">
      <c r="A73" s="28">
        <v>2010650</v>
      </c>
      <c r="B73" s="25" t="s">
        <v>91</v>
      </c>
      <c r="C73" s="27">
        <v>18</v>
      </c>
    </row>
    <row r="74" spans="1:3">
      <c r="A74" s="28">
        <v>2010699</v>
      </c>
      <c r="B74" s="25" t="s">
        <v>127</v>
      </c>
      <c r="C74" s="27">
        <v>143</v>
      </c>
    </row>
    <row r="75" spans="1:3">
      <c r="A75" s="28">
        <v>20107</v>
      </c>
      <c r="B75" s="29" t="s">
        <v>128</v>
      </c>
      <c r="C75" s="27">
        <f>SUM(C76:C86)</f>
        <v>7630</v>
      </c>
    </row>
    <row r="76" spans="1:3">
      <c r="A76" s="28">
        <v>2010701</v>
      </c>
      <c r="B76" s="25" t="s">
        <v>82</v>
      </c>
      <c r="C76" s="27">
        <v>1006</v>
      </c>
    </row>
    <row r="77" spans="1:3">
      <c r="A77" s="28">
        <v>2010702</v>
      </c>
      <c r="B77" s="25" t="s">
        <v>83</v>
      </c>
      <c r="C77" s="27">
        <v>6100</v>
      </c>
    </row>
    <row r="78" spans="1:3">
      <c r="A78" s="28">
        <v>2010703</v>
      </c>
      <c r="B78" s="25" t="s">
        <v>84</v>
      </c>
      <c r="C78" s="27">
        <v>0</v>
      </c>
    </row>
    <row r="79" spans="1:3">
      <c r="A79" s="28">
        <v>2010704</v>
      </c>
      <c r="B79" s="25" t="s">
        <v>129</v>
      </c>
      <c r="C79" s="27">
        <v>0</v>
      </c>
    </row>
    <row r="80" spans="1:3">
      <c r="A80" s="28">
        <v>2010705</v>
      </c>
      <c r="B80" s="25" t="s">
        <v>130</v>
      </c>
      <c r="C80" s="27">
        <v>0</v>
      </c>
    </row>
    <row r="81" spans="1:3">
      <c r="A81" s="28">
        <v>2010706</v>
      </c>
      <c r="B81" s="25" t="s">
        <v>131</v>
      </c>
      <c r="C81" s="27">
        <v>524</v>
      </c>
    </row>
    <row r="82" spans="1:3">
      <c r="A82" s="28">
        <v>2010707</v>
      </c>
      <c r="B82" s="25" t="s">
        <v>132</v>
      </c>
      <c r="C82" s="27">
        <v>0</v>
      </c>
    </row>
    <row r="83" spans="1:3">
      <c r="A83" s="28">
        <v>2010708</v>
      </c>
      <c r="B83" s="25" t="s">
        <v>133</v>
      </c>
      <c r="C83" s="27">
        <v>0</v>
      </c>
    </row>
    <row r="84" spans="1:3">
      <c r="A84" s="28">
        <v>2010709</v>
      </c>
      <c r="B84" s="25" t="s">
        <v>125</v>
      </c>
      <c r="C84" s="27">
        <v>0</v>
      </c>
    </row>
    <row r="85" spans="1:3">
      <c r="A85" s="28">
        <v>2010750</v>
      </c>
      <c r="B85" s="25" t="s">
        <v>91</v>
      </c>
      <c r="C85" s="27">
        <v>0</v>
      </c>
    </row>
    <row r="86" spans="1:3">
      <c r="A86" s="28">
        <v>2010799</v>
      </c>
      <c r="B86" s="25" t="s">
        <v>134</v>
      </c>
      <c r="C86" s="27">
        <v>0</v>
      </c>
    </row>
    <row r="87" spans="1:3">
      <c r="A87" s="28">
        <v>20108</v>
      </c>
      <c r="B87" s="29" t="s">
        <v>135</v>
      </c>
      <c r="C87" s="27">
        <f>SUM(C88:C95)</f>
        <v>2029</v>
      </c>
    </row>
    <row r="88" spans="1:3">
      <c r="A88" s="28">
        <v>2010801</v>
      </c>
      <c r="B88" s="25" t="s">
        <v>82</v>
      </c>
      <c r="C88" s="27">
        <v>1160</v>
      </c>
    </row>
    <row r="89" spans="1:3">
      <c r="A89" s="28">
        <v>2010802</v>
      </c>
      <c r="B89" s="25" t="s">
        <v>83</v>
      </c>
      <c r="C89" s="27">
        <v>869</v>
      </c>
    </row>
    <row r="90" spans="1:3">
      <c r="A90" s="28">
        <v>2010803</v>
      </c>
      <c r="B90" s="25" t="s">
        <v>84</v>
      </c>
      <c r="C90" s="27">
        <v>0</v>
      </c>
    </row>
    <row r="91" spans="1:3">
      <c r="A91" s="28">
        <v>2010804</v>
      </c>
      <c r="B91" s="25" t="s">
        <v>136</v>
      </c>
      <c r="C91" s="27">
        <v>0</v>
      </c>
    </row>
    <row r="92" spans="1:3">
      <c r="A92" s="28">
        <v>2010805</v>
      </c>
      <c r="B92" s="25" t="s">
        <v>137</v>
      </c>
      <c r="C92" s="27">
        <v>0</v>
      </c>
    </row>
    <row r="93" spans="1:3">
      <c r="A93" s="28">
        <v>2010806</v>
      </c>
      <c r="B93" s="25" t="s">
        <v>125</v>
      </c>
      <c r="C93" s="27">
        <v>0</v>
      </c>
    </row>
    <row r="94" spans="1:3">
      <c r="A94" s="28">
        <v>2010850</v>
      </c>
      <c r="B94" s="25" t="s">
        <v>91</v>
      </c>
      <c r="C94" s="27">
        <v>0</v>
      </c>
    </row>
    <row r="95" spans="1:3">
      <c r="A95" s="28">
        <v>2010899</v>
      </c>
      <c r="B95" s="25" t="s">
        <v>138</v>
      </c>
      <c r="C95" s="27">
        <v>0</v>
      </c>
    </row>
    <row r="96" spans="1:3">
      <c r="A96" s="28">
        <v>20109</v>
      </c>
      <c r="B96" s="29" t="s">
        <v>139</v>
      </c>
      <c r="C96" s="27">
        <f>SUM(C97:C105)</f>
        <v>0</v>
      </c>
    </row>
    <row r="97" spans="1:3">
      <c r="A97" s="28">
        <v>2010901</v>
      </c>
      <c r="B97" s="25" t="s">
        <v>82</v>
      </c>
      <c r="C97" s="27">
        <v>0</v>
      </c>
    </row>
    <row r="98" spans="1:3">
      <c r="A98" s="28">
        <v>2010902</v>
      </c>
      <c r="B98" s="25" t="s">
        <v>83</v>
      </c>
      <c r="C98" s="27">
        <v>0</v>
      </c>
    </row>
    <row r="99" spans="1:3">
      <c r="A99" s="28">
        <v>2010903</v>
      </c>
      <c r="B99" s="25" t="s">
        <v>84</v>
      </c>
      <c r="C99" s="27">
        <v>0</v>
      </c>
    </row>
    <row r="100" spans="1:3">
      <c r="A100" s="28">
        <v>2010904</v>
      </c>
      <c r="B100" s="25" t="s">
        <v>140</v>
      </c>
      <c r="C100" s="27">
        <v>0</v>
      </c>
    </row>
    <row r="101" spans="1:3">
      <c r="A101" s="28">
        <v>2010905</v>
      </c>
      <c r="B101" s="25" t="s">
        <v>141</v>
      </c>
      <c r="C101" s="27">
        <v>0</v>
      </c>
    </row>
    <row r="102" spans="1:3">
      <c r="A102" s="28">
        <v>2010907</v>
      </c>
      <c r="B102" s="25" t="s">
        <v>142</v>
      </c>
      <c r="C102" s="27">
        <v>0</v>
      </c>
    </row>
    <row r="103" spans="1:3">
      <c r="A103" s="28">
        <v>2010908</v>
      </c>
      <c r="B103" s="25" t="s">
        <v>125</v>
      </c>
      <c r="C103" s="27">
        <v>0</v>
      </c>
    </row>
    <row r="104" spans="1:3">
      <c r="A104" s="28">
        <v>2010950</v>
      </c>
      <c r="B104" s="25" t="s">
        <v>91</v>
      </c>
      <c r="C104" s="27">
        <v>0</v>
      </c>
    </row>
    <row r="105" spans="1:3">
      <c r="A105" s="28">
        <v>2010999</v>
      </c>
      <c r="B105" s="25" t="s">
        <v>143</v>
      </c>
      <c r="C105" s="27">
        <v>0</v>
      </c>
    </row>
    <row r="106" spans="1:3">
      <c r="A106" s="28">
        <v>20110</v>
      </c>
      <c r="B106" s="29" t="s">
        <v>144</v>
      </c>
      <c r="C106" s="27">
        <f>SUM(C107:C120)</f>
        <v>431</v>
      </c>
    </row>
    <row r="107" spans="1:3">
      <c r="A107" s="28">
        <v>2011001</v>
      </c>
      <c r="B107" s="25" t="s">
        <v>82</v>
      </c>
      <c r="C107" s="27">
        <v>220</v>
      </c>
    </row>
    <row r="108" spans="1:3">
      <c r="A108" s="28">
        <v>2011002</v>
      </c>
      <c r="B108" s="25" t="s">
        <v>83</v>
      </c>
      <c r="C108" s="27">
        <v>45</v>
      </c>
    </row>
    <row r="109" spans="1:3">
      <c r="A109" s="28">
        <v>2011003</v>
      </c>
      <c r="B109" s="25" t="s">
        <v>84</v>
      </c>
      <c r="C109" s="27">
        <v>0</v>
      </c>
    </row>
    <row r="110" spans="1:3">
      <c r="A110" s="28">
        <v>2011004</v>
      </c>
      <c r="B110" s="25" t="s">
        <v>145</v>
      </c>
      <c r="C110" s="27">
        <v>0</v>
      </c>
    </row>
    <row r="111" spans="1:3">
      <c r="A111" s="28">
        <v>2011005</v>
      </c>
      <c r="B111" s="25" t="s">
        <v>146</v>
      </c>
      <c r="C111" s="27">
        <v>0</v>
      </c>
    </row>
    <row r="112" spans="1:3">
      <c r="A112" s="28">
        <v>2011006</v>
      </c>
      <c r="B112" s="25" t="s">
        <v>147</v>
      </c>
      <c r="C112" s="27">
        <v>61</v>
      </c>
    </row>
    <row r="113" spans="1:3">
      <c r="A113" s="28">
        <v>2011007</v>
      </c>
      <c r="B113" s="25" t="s">
        <v>148</v>
      </c>
      <c r="C113" s="27">
        <v>0</v>
      </c>
    </row>
    <row r="114" spans="1:3">
      <c r="A114" s="28">
        <v>2011008</v>
      </c>
      <c r="B114" s="25" t="s">
        <v>149</v>
      </c>
      <c r="C114" s="27">
        <v>46</v>
      </c>
    </row>
    <row r="115" spans="1:3">
      <c r="A115" s="28">
        <v>2011009</v>
      </c>
      <c r="B115" s="25" t="s">
        <v>150</v>
      </c>
      <c r="C115" s="27">
        <v>0</v>
      </c>
    </row>
    <row r="116" spans="1:3">
      <c r="A116" s="28">
        <v>2011010</v>
      </c>
      <c r="B116" s="25" t="s">
        <v>151</v>
      </c>
      <c r="C116" s="27">
        <v>0</v>
      </c>
    </row>
    <row r="117" spans="1:3">
      <c r="A117" s="28">
        <v>2011011</v>
      </c>
      <c r="B117" s="25" t="s">
        <v>152</v>
      </c>
      <c r="C117" s="27">
        <v>50</v>
      </c>
    </row>
    <row r="118" spans="1:3">
      <c r="A118" s="28">
        <v>2011012</v>
      </c>
      <c r="B118" s="25" t="s">
        <v>153</v>
      </c>
      <c r="C118" s="27">
        <v>9</v>
      </c>
    </row>
    <row r="119" spans="1:3">
      <c r="A119" s="28">
        <v>2011050</v>
      </c>
      <c r="B119" s="25" t="s">
        <v>91</v>
      </c>
      <c r="C119" s="27">
        <v>0</v>
      </c>
    </row>
    <row r="120" spans="1:3">
      <c r="A120" s="28">
        <v>2011099</v>
      </c>
      <c r="B120" s="25" t="s">
        <v>154</v>
      </c>
      <c r="C120" s="27">
        <v>0</v>
      </c>
    </row>
    <row r="121" spans="1:3">
      <c r="A121" s="28">
        <v>20111</v>
      </c>
      <c r="B121" s="29" t="s">
        <v>155</v>
      </c>
      <c r="C121" s="27">
        <f>SUM(C122:C129)</f>
        <v>3695</v>
      </c>
    </row>
    <row r="122" spans="1:3">
      <c r="A122" s="28">
        <v>2011101</v>
      </c>
      <c r="B122" s="25" t="s">
        <v>82</v>
      </c>
      <c r="C122" s="27">
        <v>2518</v>
      </c>
    </row>
    <row r="123" spans="1:3">
      <c r="A123" s="28">
        <v>2011102</v>
      </c>
      <c r="B123" s="25" t="s">
        <v>83</v>
      </c>
      <c r="C123" s="27">
        <v>1141</v>
      </c>
    </row>
    <row r="124" spans="1:3">
      <c r="A124" s="28">
        <v>2011103</v>
      </c>
      <c r="B124" s="25" t="s">
        <v>84</v>
      </c>
      <c r="C124" s="27">
        <v>0</v>
      </c>
    </row>
    <row r="125" spans="1:3">
      <c r="A125" s="28">
        <v>2011104</v>
      </c>
      <c r="B125" s="25" t="s">
        <v>156</v>
      </c>
      <c r="C125" s="27">
        <v>0</v>
      </c>
    </row>
    <row r="126" spans="1:3">
      <c r="A126" s="28">
        <v>2011105</v>
      </c>
      <c r="B126" s="25" t="s">
        <v>157</v>
      </c>
      <c r="C126" s="27">
        <v>0</v>
      </c>
    </row>
    <row r="127" spans="1:3">
      <c r="A127" s="28">
        <v>2011106</v>
      </c>
      <c r="B127" s="25" t="s">
        <v>158</v>
      </c>
      <c r="C127" s="27">
        <v>0</v>
      </c>
    </row>
    <row r="128" spans="1:3">
      <c r="A128" s="28">
        <v>2011150</v>
      </c>
      <c r="B128" s="25" t="s">
        <v>91</v>
      </c>
      <c r="C128" s="27">
        <v>0</v>
      </c>
    </row>
    <row r="129" spans="1:3">
      <c r="A129" s="28">
        <v>2011199</v>
      </c>
      <c r="B129" s="25" t="s">
        <v>159</v>
      </c>
      <c r="C129" s="27">
        <v>36</v>
      </c>
    </row>
    <row r="130" spans="1:3">
      <c r="A130" s="28">
        <v>20113</v>
      </c>
      <c r="B130" s="29" t="s">
        <v>160</v>
      </c>
      <c r="C130" s="27">
        <f>SUM(C131:C140)</f>
        <v>2887</v>
      </c>
    </row>
    <row r="131" spans="1:3">
      <c r="A131" s="28">
        <v>2011301</v>
      </c>
      <c r="B131" s="25" t="s">
        <v>82</v>
      </c>
      <c r="C131" s="27">
        <v>1016</v>
      </c>
    </row>
    <row r="132" spans="1:3">
      <c r="A132" s="28">
        <v>2011302</v>
      </c>
      <c r="B132" s="25" t="s">
        <v>83</v>
      </c>
      <c r="C132" s="27">
        <v>132</v>
      </c>
    </row>
    <row r="133" spans="1:3">
      <c r="A133" s="28">
        <v>2011303</v>
      </c>
      <c r="B133" s="25" t="s">
        <v>84</v>
      </c>
      <c r="C133" s="27">
        <v>0</v>
      </c>
    </row>
    <row r="134" spans="1:3">
      <c r="A134" s="28">
        <v>2011304</v>
      </c>
      <c r="B134" s="25" t="s">
        <v>161</v>
      </c>
      <c r="C134" s="27">
        <v>0</v>
      </c>
    </row>
    <row r="135" spans="1:3">
      <c r="A135" s="28">
        <v>2011305</v>
      </c>
      <c r="B135" s="25" t="s">
        <v>162</v>
      </c>
      <c r="C135" s="27">
        <v>0</v>
      </c>
    </row>
    <row r="136" spans="1:3">
      <c r="A136" s="28">
        <v>2011306</v>
      </c>
      <c r="B136" s="25" t="s">
        <v>163</v>
      </c>
      <c r="C136" s="27">
        <v>0</v>
      </c>
    </row>
    <row r="137" spans="1:3">
      <c r="A137" s="28">
        <v>2011307</v>
      </c>
      <c r="B137" s="25" t="s">
        <v>164</v>
      </c>
      <c r="C137" s="27">
        <v>0</v>
      </c>
    </row>
    <row r="138" spans="1:3">
      <c r="A138" s="28">
        <v>2011308</v>
      </c>
      <c r="B138" s="25" t="s">
        <v>165</v>
      </c>
      <c r="C138" s="27">
        <v>300</v>
      </c>
    </row>
    <row r="139" spans="1:3">
      <c r="A139" s="28">
        <v>2011350</v>
      </c>
      <c r="B139" s="25" t="s">
        <v>91</v>
      </c>
      <c r="C139" s="27">
        <v>1294</v>
      </c>
    </row>
    <row r="140" spans="1:3">
      <c r="A140" s="28">
        <v>2011399</v>
      </c>
      <c r="B140" s="25" t="s">
        <v>166</v>
      </c>
      <c r="C140" s="27">
        <v>145</v>
      </c>
    </row>
    <row r="141" spans="1:3">
      <c r="A141" s="28">
        <v>20114</v>
      </c>
      <c r="B141" s="29" t="s">
        <v>167</v>
      </c>
      <c r="C141" s="27">
        <f>SUM(C142:C152)</f>
        <v>319</v>
      </c>
    </row>
    <row r="142" spans="1:3">
      <c r="A142" s="28">
        <v>2011401</v>
      </c>
      <c r="B142" s="25" t="s">
        <v>82</v>
      </c>
      <c r="C142" s="27">
        <v>224</v>
      </c>
    </row>
    <row r="143" spans="1:3">
      <c r="A143" s="28">
        <v>2011402</v>
      </c>
      <c r="B143" s="25" t="s">
        <v>83</v>
      </c>
      <c r="C143" s="27">
        <v>40</v>
      </c>
    </row>
    <row r="144" spans="1:3">
      <c r="A144" s="28">
        <v>2011403</v>
      </c>
      <c r="B144" s="25" t="s">
        <v>84</v>
      </c>
      <c r="C144" s="27">
        <v>0</v>
      </c>
    </row>
    <row r="145" spans="1:3">
      <c r="A145" s="28">
        <v>2011404</v>
      </c>
      <c r="B145" s="25" t="s">
        <v>168</v>
      </c>
      <c r="C145" s="27">
        <v>0</v>
      </c>
    </row>
    <row r="146" spans="1:3">
      <c r="A146" s="28">
        <v>2011405</v>
      </c>
      <c r="B146" s="25" t="s">
        <v>169</v>
      </c>
      <c r="C146" s="27">
        <v>0</v>
      </c>
    </row>
    <row r="147" spans="1:3">
      <c r="A147" s="28">
        <v>2011406</v>
      </c>
      <c r="B147" s="25" t="s">
        <v>170</v>
      </c>
      <c r="C147" s="27">
        <v>0</v>
      </c>
    </row>
    <row r="148" spans="1:3">
      <c r="A148" s="28">
        <v>2011407</v>
      </c>
      <c r="B148" s="25" t="s">
        <v>171</v>
      </c>
      <c r="C148" s="27">
        <v>0</v>
      </c>
    </row>
    <row r="149" spans="1:3">
      <c r="A149" s="28">
        <v>2011408</v>
      </c>
      <c r="B149" s="25" t="s">
        <v>172</v>
      </c>
      <c r="C149" s="27">
        <v>0</v>
      </c>
    </row>
    <row r="150" spans="1:3">
      <c r="A150" s="28">
        <v>2011409</v>
      </c>
      <c r="B150" s="25" t="s">
        <v>173</v>
      </c>
      <c r="C150" s="27">
        <v>0</v>
      </c>
    </row>
    <row r="151" spans="1:3">
      <c r="A151" s="28">
        <v>2011450</v>
      </c>
      <c r="B151" s="25" t="s">
        <v>91</v>
      </c>
      <c r="C151" s="27">
        <v>0</v>
      </c>
    </row>
    <row r="152" spans="1:3">
      <c r="A152" s="28">
        <v>2011499</v>
      </c>
      <c r="B152" s="25" t="s">
        <v>174</v>
      </c>
      <c r="C152" s="27">
        <v>55</v>
      </c>
    </row>
    <row r="153" spans="1:3">
      <c r="A153" s="28">
        <v>20115</v>
      </c>
      <c r="B153" s="29" t="s">
        <v>175</v>
      </c>
      <c r="C153" s="27">
        <f>SUM(C154:C162)</f>
        <v>6335</v>
      </c>
    </row>
    <row r="154" spans="1:3">
      <c r="A154" s="28">
        <v>2011501</v>
      </c>
      <c r="B154" s="25" t="s">
        <v>82</v>
      </c>
      <c r="C154" s="27">
        <v>5836</v>
      </c>
    </row>
    <row r="155" spans="1:3">
      <c r="A155" s="28">
        <v>2011502</v>
      </c>
      <c r="B155" s="25" t="s">
        <v>83</v>
      </c>
      <c r="C155" s="27">
        <v>419</v>
      </c>
    </row>
    <row r="156" spans="1:3">
      <c r="A156" s="28">
        <v>2011503</v>
      </c>
      <c r="B156" s="25" t="s">
        <v>84</v>
      </c>
      <c r="C156" s="27">
        <v>0</v>
      </c>
    </row>
    <row r="157" spans="1:3">
      <c r="A157" s="28">
        <v>2011504</v>
      </c>
      <c r="B157" s="25" t="s">
        <v>176</v>
      </c>
      <c r="C157" s="27">
        <v>0</v>
      </c>
    </row>
    <row r="158" spans="1:3">
      <c r="A158" s="28">
        <v>2011505</v>
      </c>
      <c r="B158" s="25" t="s">
        <v>177</v>
      </c>
      <c r="C158" s="27">
        <v>80</v>
      </c>
    </row>
    <row r="159" spans="1:3">
      <c r="A159" s="28">
        <v>2011506</v>
      </c>
      <c r="B159" s="25" t="s">
        <v>178</v>
      </c>
      <c r="C159" s="27">
        <v>0</v>
      </c>
    </row>
    <row r="160" spans="1:3">
      <c r="A160" s="28">
        <v>2011507</v>
      </c>
      <c r="B160" s="25" t="s">
        <v>125</v>
      </c>
      <c r="C160" s="27">
        <v>0</v>
      </c>
    </row>
    <row r="161" spans="1:3">
      <c r="A161" s="28">
        <v>2011550</v>
      </c>
      <c r="B161" s="25" t="s">
        <v>91</v>
      </c>
      <c r="C161" s="27">
        <v>0</v>
      </c>
    </row>
    <row r="162" spans="1:3">
      <c r="A162" s="28">
        <v>2011599</v>
      </c>
      <c r="B162" s="25" t="s">
        <v>179</v>
      </c>
      <c r="C162" s="27">
        <v>0</v>
      </c>
    </row>
    <row r="163" spans="1:3">
      <c r="A163" s="28">
        <v>20117</v>
      </c>
      <c r="B163" s="29" t="s">
        <v>180</v>
      </c>
      <c r="C163" s="27">
        <f>SUM(C164:C175)</f>
        <v>1818</v>
      </c>
    </row>
    <row r="164" spans="1:3">
      <c r="A164" s="28">
        <v>2011701</v>
      </c>
      <c r="B164" s="25" t="s">
        <v>82</v>
      </c>
      <c r="C164" s="27">
        <v>1223</v>
      </c>
    </row>
    <row r="165" spans="1:3">
      <c r="A165" s="28">
        <v>2011702</v>
      </c>
      <c r="B165" s="25" t="s">
        <v>83</v>
      </c>
      <c r="C165" s="27">
        <v>460</v>
      </c>
    </row>
    <row r="166" spans="1:3">
      <c r="A166" s="28">
        <v>2011703</v>
      </c>
      <c r="B166" s="25" t="s">
        <v>84</v>
      </c>
      <c r="C166" s="27">
        <v>0</v>
      </c>
    </row>
    <row r="167" spans="1:3">
      <c r="A167" s="28">
        <v>2011704</v>
      </c>
      <c r="B167" s="25" t="s">
        <v>181</v>
      </c>
      <c r="C167" s="27">
        <v>0</v>
      </c>
    </row>
    <row r="168" spans="1:3">
      <c r="A168" s="28">
        <v>2011705</v>
      </c>
      <c r="B168" s="25" t="s">
        <v>182</v>
      </c>
      <c r="C168" s="27">
        <v>0</v>
      </c>
    </row>
    <row r="169" spans="1:3">
      <c r="A169" s="28">
        <v>2011706</v>
      </c>
      <c r="B169" s="25" t="s">
        <v>183</v>
      </c>
      <c r="C169" s="27">
        <v>135</v>
      </c>
    </row>
    <row r="170" spans="1:3">
      <c r="A170" s="28">
        <v>2011707</v>
      </c>
      <c r="B170" s="25" t="s">
        <v>184</v>
      </c>
      <c r="C170" s="27">
        <v>0</v>
      </c>
    </row>
    <row r="171" spans="1:3">
      <c r="A171" s="28">
        <v>2011708</v>
      </c>
      <c r="B171" s="25" t="s">
        <v>185</v>
      </c>
      <c r="C171" s="27">
        <v>0</v>
      </c>
    </row>
    <row r="172" spans="1:3">
      <c r="A172" s="28">
        <v>2011709</v>
      </c>
      <c r="B172" s="25" t="s">
        <v>186</v>
      </c>
      <c r="C172" s="27">
        <v>0</v>
      </c>
    </row>
    <row r="173" spans="1:3">
      <c r="A173" s="28">
        <v>2011710</v>
      </c>
      <c r="B173" s="25" t="s">
        <v>125</v>
      </c>
      <c r="C173" s="27">
        <v>0</v>
      </c>
    </row>
    <row r="174" spans="1:3">
      <c r="A174" s="28">
        <v>2011750</v>
      </c>
      <c r="B174" s="25" t="s">
        <v>91</v>
      </c>
      <c r="C174" s="27">
        <v>0</v>
      </c>
    </row>
    <row r="175" spans="1:3">
      <c r="A175" s="28">
        <v>2011799</v>
      </c>
      <c r="B175" s="25" t="s">
        <v>187</v>
      </c>
      <c r="C175" s="27">
        <v>0</v>
      </c>
    </row>
    <row r="176" spans="1:3">
      <c r="A176" s="28">
        <v>20123</v>
      </c>
      <c r="B176" s="29" t="s">
        <v>188</v>
      </c>
      <c r="C176" s="27">
        <f>SUM(C177:C182)</f>
        <v>48</v>
      </c>
    </row>
    <row r="177" spans="1:3">
      <c r="A177" s="28">
        <v>2012301</v>
      </c>
      <c r="B177" s="25" t="s">
        <v>82</v>
      </c>
      <c r="C177" s="27">
        <v>0</v>
      </c>
    </row>
    <row r="178" spans="1:3">
      <c r="A178" s="28">
        <v>2012302</v>
      </c>
      <c r="B178" s="25" t="s">
        <v>83</v>
      </c>
      <c r="C178" s="27">
        <v>43</v>
      </c>
    </row>
    <row r="179" spans="1:3">
      <c r="A179" s="28">
        <v>2012303</v>
      </c>
      <c r="B179" s="25" t="s">
        <v>84</v>
      </c>
      <c r="C179" s="27">
        <v>0</v>
      </c>
    </row>
    <row r="180" spans="1:3">
      <c r="A180" s="28">
        <v>2012304</v>
      </c>
      <c r="B180" s="25" t="s">
        <v>189</v>
      </c>
      <c r="C180" s="27">
        <v>0</v>
      </c>
    </row>
    <row r="181" spans="1:3">
      <c r="A181" s="28">
        <v>2012350</v>
      </c>
      <c r="B181" s="25" t="s">
        <v>91</v>
      </c>
      <c r="C181" s="27">
        <v>0</v>
      </c>
    </row>
    <row r="182" spans="1:3">
      <c r="A182" s="28">
        <v>2012399</v>
      </c>
      <c r="B182" s="25" t="s">
        <v>190</v>
      </c>
      <c r="C182" s="27">
        <v>5</v>
      </c>
    </row>
    <row r="183" spans="1:3">
      <c r="A183" s="28">
        <v>20124</v>
      </c>
      <c r="B183" s="29" t="s">
        <v>191</v>
      </c>
      <c r="C183" s="27">
        <f>SUM(C184:C189)</f>
        <v>184</v>
      </c>
    </row>
    <row r="184" spans="1:3">
      <c r="A184" s="28">
        <v>2012401</v>
      </c>
      <c r="B184" s="25" t="s">
        <v>82</v>
      </c>
      <c r="C184" s="27">
        <v>137</v>
      </c>
    </row>
    <row r="185" spans="1:3">
      <c r="A185" s="28">
        <v>2012402</v>
      </c>
      <c r="B185" s="25" t="s">
        <v>83</v>
      </c>
      <c r="C185" s="27">
        <v>47</v>
      </c>
    </row>
    <row r="186" spans="1:3">
      <c r="A186" s="28">
        <v>2012403</v>
      </c>
      <c r="B186" s="25" t="s">
        <v>84</v>
      </c>
      <c r="C186" s="27">
        <v>0</v>
      </c>
    </row>
    <row r="187" spans="1:3">
      <c r="A187" s="28">
        <v>2012404</v>
      </c>
      <c r="B187" s="25" t="s">
        <v>192</v>
      </c>
      <c r="C187" s="27">
        <v>0</v>
      </c>
    </row>
    <row r="188" spans="1:3">
      <c r="A188" s="28">
        <v>2012450</v>
      </c>
      <c r="B188" s="25" t="s">
        <v>91</v>
      </c>
      <c r="C188" s="27">
        <v>0</v>
      </c>
    </row>
    <row r="189" spans="1:3">
      <c r="A189" s="28">
        <v>2012499</v>
      </c>
      <c r="B189" s="25" t="s">
        <v>193</v>
      </c>
      <c r="C189" s="27">
        <v>0</v>
      </c>
    </row>
    <row r="190" spans="1:3">
      <c r="A190" s="28">
        <v>20125</v>
      </c>
      <c r="B190" s="29" t="s">
        <v>194</v>
      </c>
      <c r="C190" s="27">
        <f>SUM(C191:C198)</f>
        <v>173</v>
      </c>
    </row>
    <row r="191" spans="1:3">
      <c r="A191" s="28">
        <v>2012501</v>
      </c>
      <c r="B191" s="25" t="s">
        <v>82</v>
      </c>
      <c r="C191" s="27">
        <v>126</v>
      </c>
    </row>
    <row r="192" spans="1:3">
      <c r="A192" s="28">
        <v>2012502</v>
      </c>
      <c r="B192" s="25" t="s">
        <v>83</v>
      </c>
      <c r="C192" s="27">
        <v>44</v>
      </c>
    </row>
    <row r="193" spans="1:3">
      <c r="A193" s="28">
        <v>2012503</v>
      </c>
      <c r="B193" s="25" t="s">
        <v>84</v>
      </c>
      <c r="C193" s="27">
        <v>0</v>
      </c>
    </row>
    <row r="194" spans="1:3">
      <c r="A194" s="28">
        <v>2012504</v>
      </c>
      <c r="B194" s="25" t="s">
        <v>195</v>
      </c>
      <c r="C194" s="27">
        <v>0</v>
      </c>
    </row>
    <row r="195" spans="1:3">
      <c r="A195" s="28">
        <v>2012505</v>
      </c>
      <c r="B195" s="25" t="s">
        <v>196</v>
      </c>
      <c r="C195" s="27">
        <v>0</v>
      </c>
    </row>
    <row r="196" spans="1:3">
      <c r="A196" s="28">
        <v>2012506</v>
      </c>
      <c r="B196" s="25" t="s">
        <v>197</v>
      </c>
      <c r="C196" s="27">
        <v>3</v>
      </c>
    </row>
    <row r="197" spans="1:3">
      <c r="A197" s="28">
        <v>2012550</v>
      </c>
      <c r="B197" s="25" t="s">
        <v>91</v>
      </c>
      <c r="C197" s="27">
        <v>0</v>
      </c>
    </row>
    <row r="198" spans="1:3">
      <c r="A198" s="28">
        <v>2012599</v>
      </c>
      <c r="B198" s="25" t="s">
        <v>198</v>
      </c>
      <c r="C198" s="27">
        <v>0</v>
      </c>
    </row>
    <row r="199" spans="1:3">
      <c r="A199" s="28">
        <v>20126</v>
      </c>
      <c r="B199" s="29" t="s">
        <v>199</v>
      </c>
      <c r="C199" s="27">
        <f>SUM(C200:C204)</f>
        <v>581</v>
      </c>
    </row>
    <row r="200" spans="1:3">
      <c r="A200" s="28">
        <v>2012601</v>
      </c>
      <c r="B200" s="25" t="s">
        <v>82</v>
      </c>
      <c r="C200" s="27">
        <v>451</v>
      </c>
    </row>
    <row r="201" spans="1:3">
      <c r="A201" s="28">
        <v>2012602</v>
      </c>
      <c r="B201" s="25" t="s">
        <v>83</v>
      </c>
      <c r="C201" s="27">
        <v>85</v>
      </c>
    </row>
    <row r="202" spans="1:3">
      <c r="A202" s="28">
        <v>2012603</v>
      </c>
      <c r="B202" s="25" t="s">
        <v>84</v>
      </c>
      <c r="C202" s="27">
        <v>0</v>
      </c>
    </row>
    <row r="203" spans="1:3">
      <c r="A203" s="28">
        <v>2012604</v>
      </c>
      <c r="B203" s="25" t="s">
        <v>200</v>
      </c>
      <c r="C203" s="27">
        <v>30</v>
      </c>
    </row>
    <row r="204" spans="1:3">
      <c r="A204" s="28">
        <v>2012699</v>
      </c>
      <c r="B204" s="25" t="s">
        <v>201</v>
      </c>
      <c r="C204" s="27">
        <v>15</v>
      </c>
    </row>
    <row r="205" spans="1:3">
      <c r="A205" s="28">
        <v>20128</v>
      </c>
      <c r="B205" s="29" t="s">
        <v>202</v>
      </c>
      <c r="C205" s="27">
        <f>SUM(C206:C211)</f>
        <v>530</v>
      </c>
    </row>
    <row r="206" spans="1:3">
      <c r="A206" s="28">
        <v>2012801</v>
      </c>
      <c r="B206" s="25" t="s">
        <v>82</v>
      </c>
      <c r="C206" s="27">
        <v>329</v>
      </c>
    </row>
    <row r="207" spans="1:3">
      <c r="A207" s="28">
        <v>2012802</v>
      </c>
      <c r="B207" s="25" t="s">
        <v>83</v>
      </c>
      <c r="C207" s="27">
        <v>201</v>
      </c>
    </row>
    <row r="208" spans="1:3">
      <c r="A208" s="28">
        <v>2012803</v>
      </c>
      <c r="B208" s="25" t="s">
        <v>84</v>
      </c>
      <c r="C208" s="27">
        <v>0</v>
      </c>
    </row>
    <row r="209" spans="1:3">
      <c r="A209" s="28">
        <v>2012804</v>
      </c>
      <c r="B209" s="25" t="s">
        <v>96</v>
      </c>
      <c r="C209" s="27">
        <v>0</v>
      </c>
    </row>
    <row r="210" spans="1:3">
      <c r="A210" s="28">
        <v>2012850</v>
      </c>
      <c r="B210" s="25" t="s">
        <v>91</v>
      </c>
      <c r="C210" s="27">
        <v>0</v>
      </c>
    </row>
    <row r="211" spans="1:3">
      <c r="A211" s="28">
        <v>2012899</v>
      </c>
      <c r="B211" s="25" t="s">
        <v>203</v>
      </c>
      <c r="C211" s="27">
        <v>0</v>
      </c>
    </row>
    <row r="212" spans="1:3">
      <c r="A212" s="28">
        <v>20129</v>
      </c>
      <c r="B212" s="29" t="s">
        <v>204</v>
      </c>
      <c r="C212" s="27">
        <f>SUM(C213:C219)</f>
        <v>1231</v>
      </c>
    </row>
    <row r="213" spans="1:3">
      <c r="A213" s="28">
        <v>2012901</v>
      </c>
      <c r="B213" s="25" t="s">
        <v>82</v>
      </c>
      <c r="C213" s="27">
        <v>760</v>
      </c>
    </row>
    <row r="214" spans="1:3">
      <c r="A214" s="28">
        <v>2012902</v>
      </c>
      <c r="B214" s="25" t="s">
        <v>83</v>
      </c>
      <c r="C214" s="27">
        <v>375</v>
      </c>
    </row>
    <row r="215" spans="1:3">
      <c r="A215" s="28">
        <v>2012903</v>
      </c>
      <c r="B215" s="25" t="s">
        <v>84</v>
      </c>
      <c r="C215" s="27">
        <v>0</v>
      </c>
    </row>
    <row r="216" spans="1:3">
      <c r="A216" s="28">
        <v>2012904</v>
      </c>
      <c r="B216" s="25" t="s">
        <v>205</v>
      </c>
      <c r="C216" s="27">
        <v>0</v>
      </c>
    </row>
    <row r="217" spans="1:3">
      <c r="A217" s="28">
        <v>2012905</v>
      </c>
      <c r="B217" s="25" t="s">
        <v>206</v>
      </c>
      <c r="C217" s="27">
        <v>0</v>
      </c>
    </row>
    <row r="218" spans="1:3">
      <c r="A218" s="28">
        <v>2012950</v>
      </c>
      <c r="B218" s="25" t="s">
        <v>91</v>
      </c>
      <c r="C218" s="27">
        <v>70</v>
      </c>
    </row>
    <row r="219" spans="1:3">
      <c r="A219" s="28">
        <v>2012999</v>
      </c>
      <c r="B219" s="25" t="s">
        <v>207</v>
      </c>
      <c r="C219" s="27">
        <v>26</v>
      </c>
    </row>
    <row r="220" spans="1:3">
      <c r="A220" s="28">
        <v>20131</v>
      </c>
      <c r="B220" s="29" t="s">
        <v>208</v>
      </c>
      <c r="C220" s="27">
        <f>SUM(C221:C226)</f>
        <v>5193</v>
      </c>
    </row>
    <row r="221" spans="1:3">
      <c r="A221" s="28">
        <v>2013101</v>
      </c>
      <c r="B221" s="25" t="s">
        <v>82</v>
      </c>
      <c r="C221" s="27">
        <v>3096</v>
      </c>
    </row>
    <row r="222" spans="1:3">
      <c r="A222" s="28">
        <v>2013102</v>
      </c>
      <c r="B222" s="25" t="s">
        <v>83</v>
      </c>
      <c r="C222" s="27">
        <v>2045</v>
      </c>
    </row>
    <row r="223" spans="1:3">
      <c r="A223" s="28">
        <v>2013103</v>
      </c>
      <c r="B223" s="25" t="s">
        <v>84</v>
      </c>
      <c r="C223" s="27">
        <v>0</v>
      </c>
    </row>
    <row r="224" spans="1:3">
      <c r="A224" s="28">
        <v>2013105</v>
      </c>
      <c r="B224" s="25" t="s">
        <v>209</v>
      </c>
      <c r="C224" s="27">
        <v>0</v>
      </c>
    </row>
    <row r="225" spans="1:3">
      <c r="A225" s="28">
        <v>2013150</v>
      </c>
      <c r="B225" s="25" t="s">
        <v>91</v>
      </c>
      <c r="C225" s="27">
        <v>0</v>
      </c>
    </row>
    <row r="226" spans="1:3">
      <c r="A226" s="28">
        <v>2013199</v>
      </c>
      <c r="B226" s="25" t="s">
        <v>210</v>
      </c>
      <c r="C226" s="27">
        <v>52</v>
      </c>
    </row>
    <row r="227" spans="1:3">
      <c r="A227" s="28">
        <v>20132</v>
      </c>
      <c r="B227" s="29" t="s">
        <v>211</v>
      </c>
      <c r="C227" s="27">
        <f>SUM(C228:C232)</f>
        <v>945</v>
      </c>
    </row>
    <row r="228" spans="1:3">
      <c r="A228" s="28">
        <v>2013201</v>
      </c>
      <c r="B228" s="25" t="s">
        <v>82</v>
      </c>
      <c r="C228" s="27">
        <v>525</v>
      </c>
    </row>
    <row r="229" spans="1:3">
      <c r="A229" s="28">
        <v>2013202</v>
      </c>
      <c r="B229" s="25" t="s">
        <v>83</v>
      </c>
      <c r="C229" s="27">
        <v>420</v>
      </c>
    </row>
    <row r="230" spans="1:3">
      <c r="A230" s="28">
        <v>2013203</v>
      </c>
      <c r="B230" s="25" t="s">
        <v>84</v>
      </c>
      <c r="C230" s="27">
        <v>0</v>
      </c>
    </row>
    <row r="231" spans="1:3">
      <c r="A231" s="28">
        <v>2013250</v>
      </c>
      <c r="B231" s="25" t="s">
        <v>91</v>
      </c>
      <c r="C231" s="27">
        <v>0</v>
      </c>
    </row>
    <row r="232" spans="1:3">
      <c r="A232" s="28">
        <v>2013299</v>
      </c>
      <c r="B232" s="25" t="s">
        <v>212</v>
      </c>
      <c r="C232" s="27">
        <v>0</v>
      </c>
    </row>
    <row r="233" spans="1:3">
      <c r="A233" s="28">
        <v>20133</v>
      </c>
      <c r="B233" s="29" t="s">
        <v>213</v>
      </c>
      <c r="C233" s="27">
        <f>SUM(C234:C238)</f>
        <v>957</v>
      </c>
    </row>
    <row r="234" spans="1:3">
      <c r="A234" s="28">
        <v>2013301</v>
      </c>
      <c r="B234" s="25" t="s">
        <v>82</v>
      </c>
      <c r="C234" s="27">
        <v>567</v>
      </c>
    </row>
    <row r="235" spans="1:3">
      <c r="A235" s="28">
        <v>2013302</v>
      </c>
      <c r="B235" s="25" t="s">
        <v>83</v>
      </c>
      <c r="C235" s="27">
        <v>390</v>
      </c>
    </row>
    <row r="236" spans="1:3">
      <c r="A236" s="28">
        <v>2013303</v>
      </c>
      <c r="B236" s="25" t="s">
        <v>84</v>
      </c>
      <c r="C236" s="27">
        <v>0</v>
      </c>
    </row>
    <row r="237" spans="1:3">
      <c r="A237" s="28">
        <v>2013350</v>
      </c>
      <c r="B237" s="25" t="s">
        <v>91</v>
      </c>
      <c r="C237" s="27">
        <v>0</v>
      </c>
    </row>
    <row r="238" spans="1:3">
      <c r="A238" s="28">
        <v>2013399</v>
      </c>
      <c r="B238" s="25" t="s">
        <v>214</v>
      </c>
      <c r="C238" s="27">
        <v>0</v>
      </c>
    </row>
    <row r="239" spans="1:3">
      <c r="A239" s="28">
        <v>20134</v>
      </c>
      <c r="B239" s="29" t="s">
        <v>215</v>
      </c>
      <c r="C239" s="27">
        <f>SUM(C240:C244)</f>
        <v>407</v>
      </c>
    </row>
    <row r="240" spans="1:3">
      <c r="A240" s="28">
        <v>2013401</v>
      </c>
      <c r="B240" s="25" t="s">
        <v>82</v>
      </c>
      <c r="C240" s="27">
        <v>312</v>
      </c>
    </row>
    <row r="241" spans="1:3">
      <c r="A241" s="28">
        <v>2013402</v>
      </c>
      <c r="B241" s="25" t="s">
        <v>83</v>
      </c>
      <c r="C241" s="27">
        <v>95</v>
      </c>
    </row>
    <row r="242" spans="1:3">
      <c r="A242" s="28">
        <v>2013403</v>
      </c>
      <c r="B242" s="25" t="s">
        <v>84</v>
      </c>
      <c r="C242" s="27">
        <v>0</v>
      </c>
    </row>
    <row r="243" spans="1:3">
      <c r="A243" s="28">
        <v>2013450</v>
      </c>
      <c r="B243" s="25" t="s">
        <v>91</v>
      </c>
      <c r="C243" s="27">
        <v>0</v>
      </c>
    </row>
    <row r="244" spans="1:3">
      <c r="A244" s="28">
        <v>2013499</v>
      </c>
      <c r="B244" s="25" t="s">
        <v>216</v>
      </c>
      <c r="C244" s="27">
        <v>0</v>
      </c>
    </row>
    <row r="245" spans="1:3">
      <c r="A245" s="28">
        <v>20135</v>
      </c>
      <c r="B245" s="29" t="s">
        <v>217</v>
      </c>
      <c r="C245" s="27">
        <f>SUM(C246:C250)</f>
        <v>234</v>
      </c>
    </row>
    <row r="246" spans="1:3">
      <c r="A246" s="28">
        <v>2013501</v>
      </c>
      <c r="B246" s="25" t="s">
        <v>82</v>
      </c>
      <c r="C246" s="27">
        <v>186</v>
      </c>
    </row>
    <row r="247" spans="1:3">
      <c r="A247" s="28">
        <v>2013502</v>
      </c>
      <c r="B247" s="25" t="s">
        <v>83</v>
      </c>
      <c r="C247" s="27">
        <v>48</v>
      </c>
    </row>
    <row r="248" spans="1:3">
      <c r="A248" s="28">
        <v>2013503</v>
      </c>
      <c r="B248" s="25" t="s">
        <v>84</v>
      </c>
      <c r="C248" s="27">
        <v>0</v>
      </c>
    </row>
    <row r="249" spans="1:3">
      <c r="A249" s="28">
        <v>2013550</v>
      </c>
      <c r="B249" s="25" t="s">
        <v>91</v>
      </c>
      <c r="C249" s="27">
        <v>0</v>
      </c>
    </row>
    <row r="250" spans="1:3">
      <c r="A250" s="28">
        <v>2013599</v>
      </c>
      <c r="B250" s="25" t="s">
        <v>218</v>
      </c>
      <c r="C250" s="27">
        <v>0</v>
      </c>
    </row>
    <row r="251" spans="1:3">
      <c r="A251" s="28">
        <v>20136</v>
      </c>
      <c r="B251" s="29" t="s">
        <v>219</v>
      </c>
      <c r="C251" s="27">
        <f>SUM(C252:C256)</f>
        <v>20</v>
      </c>
    </row>
    <row r="252" spans="1:3">
      <c r="A252" s="28">
        <v>2013601</v>
      </c>
      <c r="B252" s="25" t="s">
        <v>82</v>
      </c>
      <c r="C252" s="27">
        <v>0</v>
      </c>
    </row>
    <row r="253" spans="1:3">
      <c r="A253" s="28">
        <v>2013602</v>
      </c>
      <c r="B253" s="25" t="s">
        <v>83</v>
      </c>
      <c r="C253" s="27">
        <v>20</v>
      </c>
    </row>
    <row r="254" spans="1:3">
      <c r="A254" s="28">
        <v>2013603</v>
      </c>
      <c r="B254" s="25" t="s">
        <v>84</v>
      </c>
      <c r="C254" s="27">
        <v>0</v>
      </c>
    </row>
    <row r="255" spans="1:3">
      <c r="A255" s="28">
        <v>2013650</v>
      </c>
      <c r="B255" s="25" t="s">
        <v>91</v>
      </c>
      <c r="C255" s="27">
        <v>0</v>
      </c>
    </row>
    <row r="256" spans="1:3">
      <c r="A256" s="28">
        <v>2013699</v>
      </c>
      <c r="B256" s="25" t="s">
        <v>220</v>
      </c>
      <c r="C256" s="27">
        <v>0</v>
      </c>
    </row>
    <row r="257" spans="1:3">
      <c r="A257" s="28">
        <v>20199</v>
      </c>
      <c r="B257" s="29" t="s">
        <v>221</v>
      </c>
      <c r="C257" s="27">
        <f>SUM(C258:C259)</f>
        <v>1984</v>
      </c>
    </row>
    <row r="258" spans="1:3">
      <c r="A258" s="28">
        <v>2019901</v>
      </c>
      <c r="B258" s="25" t="s">
        <v>222</v>
      </c>
      <c r="C258" s="27">
        <v>0</v>
      </c>
    </row>
    <row r="259" spans="1:3">
      <c r="A259" s="28">
        <v>2019999</v>
      </c>
      <c r="B259" s="25" t="s">
        <v>223</v>
      </c>
      <c r="C259" s="27">
        <f>1940+44</f>
        <v>1984</v>
      </c>
    </row>
    <row r="260" spans="1:3">
      <c r="A260" s="28">
        <v>202</v>
      </c>
      <c r="B260" s="29" t="s">
        <v>224</v>
      </c>
      <c r="C260" s="27">
        <f>SUM(C261,C268,C271,C274,C280,C284,C286,C291)</f>
        <v>0</v>
      </c>
    </row>
    <row r="261" spans="1:3">
      <c r="A261" s="28">
        <v>20201</v>
      </c>
      <c r="B261" s="29" t="s">
        <v>225</v>
      </c>
      <c r="C261" s="27">
        <f>SUM(C262:C267)</f>
        <v>0</v>
      </c>
    </row>
    <row r="262" spans="1:3">
      <c r="A262" s="28">
        <v>2020101</v>
      </c>
      <c r="B262" s="25" t="s">
        <v>82</v>
      </c>
      <c r="C262" s="27">
        <v>0</v>
      </c>
    </row>
    <row r="263" spans="1:3">
      <c r="A263" s="28">
        <v>2020102</v>
      </c>
      <c r="B263" s="25" t="s">
        <v>83</v>
      </c>
      <c r="C263" s="27">
        <v>0</v>
      </c>
    </row>
    <row r="264" spans="1:3">
      <c r="A264" s="28">
        <v>2020103</v>
      </c>
      <c r="B264" s="25" t="s">
        <v>84</v>
      </c>
      <c r="C264" s="27">
        <v>0</v>
      </c>
    </row>
    <row r="265" spans="1:3">
      <c r="A265" s="28">
        <v>2020104</v>
      </c>
      <c r="B265" s="25" t="s">
        <v>209</v>
      </c>
      <c r="C265" s="27">
        <v>0</v>
      </c>
    </row>
    <row r="266" spans="1:3">
      <c r="A266" s="28">
        <v>2020150</v>
      </c>
      <c r="B266" s="25" t="s">
        <v>91</v>
      </c>
      <c r="C266" s="27">
        <v>0</v>
      </c>
    </row>
    <row r="267" spans="1:3">
      <c r="A267" s="28">
        <v>2020199</v>
      </c>
      <c r="B267" s="25" t="s">
        <v>226</v>
      </c>
      <c r="C267" s="27">
        <v>0</v>
      </c>
    </row>
    <row r="268" spans="1:3">
      <c r="A268" s="28">
        <v>20202</v>
      </c>
      <c r="B268" s="29" t="s">
        <v>227</v>
      </c>
      <c r="C268" s="27">
        <f>SUM(C269:C270)</f>
        <v>0</v>
      </c>
    </row>
    <row r="269" spans="1:3">
      <c r="A269" s="28">
        <v>2020201</v>
      </c>
      <c r="B269" s="25" t="s">
        <v>228</v>
      </c>
      <c r="C269" s="27">
        <v>0</v>
      </c>
    </row>
    <row r="270" spans="1:3">
      <c r="A270" s="28">
        <v>2020202</v>
      </c>
      <c r="B270" s="25" t="s">
        <v>229</v>
      </c>
      <c r="C270" s="27">
        <v>0</v>
      </c>
    </row>
    <row r="271" spans="1:3">
      <c r="A271" s="28">
        <v>20203</v>
      </c>
      <c r="B271" s="29" t="s">
        <v>230</v>
      </c>
      <c r="C271" s="27">
        <f>SUM(C272:C273)</f>
        <v>0</v>
      </c>
    </row>
    <row r="272" spans="1:3">
      <c r="A272" s="28">
        <v>2020304</v>
      </c>
      <c r="B272" s="25" t="s">
        <v>231</v>
      </c>
      <c r="C272" s="27">
        <v>0</v>
      </c>
    </row>
    <row r="273" spans="1:3">
      <c r="A273" s="28">
        <v>2020306</v>
      </c>
      <c r="B273" s="25" t="s">
        <v>232</v>
      </c>
      <c r="C273" s="27">
        <v>0</v>
      </c>
    </row>
    <row r="274" spans="1:3">
      <c r="A274" s="28">
        <v>20204</v>
      </c>
      <c r="B274" s="29" t="s">
        <v>233</v>
      </c>
      <c r="C274" s="27">
        <f>SUM(C275:C279)</f>
        <v>0</v>
      </c>
    </row>
    <row r="275" spans="1:3">
      <c r="A275" s="28">
        <v>2020401</v>
      </c>
      <c r="B275" s="25" t="s">
        <v>234</v>
      </c>
      <c r="C275" s="27">
        <v>0</v>
      </c>
    </row>
    <row r="276" spans="1:3">
      <c r="A276" s="28">
        <v>2020402</v>
      </c>
      <c r="B276" s="25" t="s">
        <v>235</v>
      </c>
      <c r="C276" s="27">
        <v>0</v>
      </c>
    </row>
    <row r="277" spans="1:3">
      <c r="A277" s="28">
        <v>2020403</v>
      </c>
      <c r="B277" s="25" t="s">
        <v>236</v>
      </c>
      <c r="C277" s="27">
        <v>0</v>
      </c>
    </row>
    <row r="278" spans="1:3">
      <c r="A278" s="28">
        <v>2020404</v>
      </c>
      <c r="B278" s="25" t="s">
        <v>237</v>
      </c>
      <c r="C278" s="27">
        <v>0</v>
      </c>
    </row>
    <row r="279" spans="1:3">
      <c r="A279" s="28">
        <v>2020499</v>
      </c>
      <c r="B279" s="25" t="s">
        <v>238</v>
      </c>
      <c r="C279" s="27">
        <v>0</v>
      </c>
    </row>
    <row r="280" spans="1:3">
      <c r="A280" s="28">
        <v>20205</v>
      </c>
      <c r="B280" s="29" t="s">
        <v>239</v>
      </c>
      <c r="C280" s="27">
        <f>SUM(C281:C283)</f>
        <v>0</v>
      </c>
    </row>
    <row r="281" spans="1:3">
      <c r="A281" s="28">
        <v>2020503</v>
      </c>
      <c r="B281" s="25" t="s">
        <v>240</v>
      </c>
      <c r="C281" s="27">
        <v>0</v>
      </c>
    </row>
    <row r="282" spans="1:3">
      <c r="A282" s="28">
        <v>2020504</v>
      </c>
      <c r="B282" s="25" t="s">
        <v>241</v>
      </c>
      <c r="C282" s="27">
        <v>0</v>
      </c>
    </row>
    <row r="283" spans="1:3">
      <c r="A283" s="28">
        <v>2020599</v>
      </c>
      <c r="B283" s="25" t="s">
        <v>242</v>
      </c>
      <c r="C283" s="27">
        <v>0</v>
      </c>
    </row>
    <row r="284" spans="1:3">
      <c r="A284" s="28">
        <v>20206</v>
      </c>
      <c r="B284" s="29" t="s">
        <v>243</v>
      </c>
      <c r="C284" s="27">
        <f>C285</f>
        <v>0</v>
      </c>
    </row>
    <row r="285" spans="1:3">
      <c r="A285" s="28">
        <v>2020601</v>
      </c>
      <c r="B285" s="25" t="s">
        <v>244</v>
      </c>
      <c r="C285" s="27">
        <v>0</v>
      </c>
    </row>
    <row r="286" spans="1:3">
      <c r="A286" s="28">
        <v>20207</v>
      </c>
      <c r="B286" s="29" t="s">
        <v>245</v>
      </c>
      <c r="C286" s="27">
        <f>SUM(C287:C290)</f>
        <v>0</v>
      </c>
    </row>
    <row r="287" spans="1:3">
      <c r="A287" s="28">
        <v>2020701</v>
      </c>
      <c r="B287" s="25" t="s">
        <v>246</v>
      </c>
      <c r="C287" s="27">
        <v>0</v>
      </c>
    </row>
    <row r="288" spans="1:3">
      <c r="A288" s="28">
        <v>2020702</v>
      </c>
      <c r="B288" s="25" t="s">
        <v>247</v>
      </c>
      <c r="C288" s="27">
        <v>0</v>
      </c>
    </row>
    <row r="289" spans="1:3">
      <c r="A289" s="28">
        <v>2020703</v>
      </c>
      <c r="B289" s="25" t="s">
        <v>248</v>
      </c>
      <c r="C289" s="27">
        <v>0</v>
      </c>
    </row>
    <row r="290" spans="1:3">
      <c r="A290" s="28">
        <v>2020799</v>
      </c>
      <c r="B290" s="25" t="s">
        <v>249</v>
      </c>
      <c r="C290" s="27">
        <v>0</v>
      </c>
    </row>
    <row r="291" spans="1:3">
      <c r="A291" s="28">
        <v>20299</v>
      </c>
      <c r="B291" s="29" t="s">
        <v>250</v>
      </c>
      <c r="C291" s="27">
        <f t="shared" ref="C291:C296" si="0">C292</f>
        <v>0</v>
      </c>
    </row>
    <row r="292" spans="1:3">
      <c r="A292" s="28">
        <v>2029901</v>
      </c>
      <c r="B292" s="25" t="s">
        <v>251</v>
      </c>
      <c r="C292" s="27">
        <v>0</v>
      </c>
    </row>
    <row r="293" spans="1:3">
      <c r="A293" s="28">
        <v>203</v>
      </c>
      <c r="B293" s="29" t="s">
        <v>252</v>
      </c>
      <c r="C293" s="27">
        <f>SUM(C294,C296,C298,C300,C310)</f>
        <v>873</v>
      </c>
    </row>
    <row r="294" spans="1:3">
      <c r="A294" s="28">
        <v>20301</v>
      </c>
      <c r="B294" s="29" t="s">
        <v>253</v>
      </c>
      <c r="C294" s="27">
        <f t="shared" si="0"/>
        <v>0</v>
      </c>
    </row>
    <row r="295" spans="1:3">
      <c r="A295" s="28">
        <v>2030101</v>
      </c>
      <c r="B295" s="25" t="s">
        <v>254</v>
      </c>
      <c r="C295" s="27">
        <v>0</v>
      </c>
    </row>
    <row r="296" spans="1:3">
      <c r="A296" s="28">
        <v>20304</v>
      </c>
      <c r="B296" s="29" t="s">
        <v>255</v>
      </c>
      <c r="C296" s="27">
        <f t="shared" si="0"/>
        <v>0</v>
      </c>
    </row>
    <row r="297" spans="1:3">
      <c r="A297" s="28">
        <v>2030401</v>
      </c>
      <c r="B297" s="25" t="s">
        <v>256</v>
      </c>
      <c r="C297" s="27">
        <v>0</v>
      </c>
    </row>
    <row r="298" spans="1:3">
      <c r="A298" s="28">
        <v>20305</v>
      </c>
      <c r="B298" s="29" t="s">
        <v>257</v>
      </c>
      <c r="C298" s="27">
        <f>C299</f>
        <v>0</v>
      </c>
    </row>
    <row r="299" spans="1:3">
      <c r="A299" s="28">
        <v>2030501</v>
      </c>
      <c r="B299" s="25" t="s">
        <v>258</v>
      </c>
      <c r="C299" s="27">
        <v>0</v>
      </c>
    </row>
    <row r="300" spans="1:3">
      <c r="A300" s="28">
        <v>20306</v>
      </c>
      <c r="B300" s="29" t="s">
        <v>259</v>
      </c>
      <c r="C300" s="27">
        <f>SUM(C301:C309)</f>
        <v>873</v>
      </c>
    </row>
    <row r="301" spans="1:3">
      <c r="A301" s="28">
        <v>2030601</v>
      </c>
      <c r="B301" s="25" t="s">
        <v>260</v>
      </c>
      <c r="C301" s="27">
        <v>26</v>
      </c>
    </row>
    <row r="302" spans="1:3">
      <c r="A302" s="28">
        <v>2030602</v>
      </c>
      <c r="B302" s="25" t="s">
        <v>261</v>
      </c>
      <c r="C302" s="27">
        <v>0</v>
      </c>
    </row>
    <row r="303" spans="1:3">
      <c r="A303" s="28">
        <v>2030603</v>
      </c>
      <c r="B303" s="25" t="s">
        <v>262</v>
      </c>
      <c r="C303" s="27">
        <v>480</v>
      </c>
    </row>
    <row r="304" spans="1:3">
      <c r="A304" s="28">
        <v>2030604</v>
      </c>
      <c r="B304" s="25" t="s">
        <v>263</v>
      </c>
      <c r="C304" s="27">
        <v>0</v>
      </c>
    </row>
    <row r="305" spans="1:3">
      <c r="A305" s="28">
        <v>2030605</v>
      </c>
      <c r="B305" s="25" t="s">
        <v>264</v>
      </c>
      <c r="C305" s="27">
        <v>0</v>
      </c>
    </row>
    <row r="306" spans="1:3">
      <c r="A306" s="28">
        <v>2030606</v>
      </c>
      <c r="B306" s="25" t="s">
        <v>265</v>
      </c>
      <c r="C306" s="27">
        <v>0</v>
      </c>
    </row>
    <row r="307" spans="1:3">
      <c r="A307" s="28">
        <v>2030607</v>
      </c>
      <c r="B307" s="25" t="s">
        <v>266</v>
      </c>
      <c r="C307" s="27">
        <v>85</v>
      </c>
    </row>
    <row r="308" spans="1:3">
      <c r="A308" s="28">
        <v>2030608</v>
      </c>
      <c r="B308" s="25" t="s">
        <v>267</v>
      </c>
      <c r="C308" s="27">
        <v>0</v>
      </c>
    </row>
    <row r="309" spans="1:3">
      <c r="A309" s="28">
        <v>2030699</v>
      </c>
      <c r="B309" s="25" t="s">
        <v>268</v>
      </c>
      <c r="C309" s="27">
        <v>282</v>
      </c>
    </row>
    <row r="310" spans="1:3">
      <c r="A310" s="28">
        <v>20399</v>
      </c>
      <c r="B310" s="29" t="s">
        <v>269</v>
      </c>
      <c r="C310" s="27">
        <f>C311</f>
        <v>0</v>
      </c>
    </row>
    <row r="311" spans="1:3">
      <c r="A311" s="28">
        <v>2039901</v>
      </c>
      <c r="B311" s="25" t="s">
        <v>270</v>
      </c>
      <c r="C311" s="27">
        <v>0</v>
      </c>
    </row>
    <row r="312" spans="1:3">
      <c r="A312" s="28">
        <v>204</v>
      </c>
      <c r="B312" s="29" t="s">
        <v>271</v>
      </c>
      <c r="C312" s="27">
        <f>SUM(C313,C323,C345,C352,C364,C373,C387,C396,C405,C413,C421,C430)</f>
        <v>30246</v>
      </c>
    </row>
    <row r="313" spans="1:3">
      <c r="A313" s="28">
        <v>20401</v>
      </c>
      <c r="B313" s="29" t="s">
        <v>272</v>
      </c>
      <c r="C313" s="27">
        <f>SUM(C314:C322)</f>
        <v>2988</v>
      </c>
    </row>
    <row r="314" spans="1:3">
      <c r="A314" s="28">
        <v>2040101</v>
      </c>
      <c r="B314" s="25" t="s">
        <v>273</v>
      </c>
      <c r="C314" s="27">
        <v>0</v>
      </c>
    </row>
    <row r="315" spans="1:3">
      <c r="A315" s="28">
        <v>2040102</v>
      </c>
      <c r="B315" s="25" t="s">
        <v>274</v>
      </c>
      <c r="C315" s="27">
        <v>0</v>
      </c>
    </row>
    <row r="316" spans="1:3">
      <c r="A316" s="28">
        <v>2040103</v>
      </c>
      <c r="B316" s="25" t="s">
        <v>275</v>
      </c>
      <c r="C316" s="27">
        <v>1812</v>
      </c>
    </row>
    <row r="317" spans="1:3">
      <c r="A317" s="28">
        <v>2040104</v>
      </c>
      <c r="B317" s="25" t="s">
        <v>276</v>
      </c>
      <c r="C317" s="27">
        <v>1176</v>
      </c>
    </row>
    <row r="318" spans="1:3">
      <c r="A318" s="28">
        <v>2040105</v>
      </c>
      <c r="B318" s="25" t="s">
        <v>277</v>
      </c>
      <c r="C318" s="27">
        <v>0</v>
      </c>
    </row>
    <row r="319" spans="1:3">
      <c r="A319" s="28">
        <v>2040106</v>
      </c>
      <c r="B319" s="25" t="s">
        <v>278</v>
      </c>
      <c r="C319" s="27">
        <v>0</v>
      </c>
    </row>
    <row r="320" spans="1:3">
      <c r="A320" s="28">
        <v>2040107</v>
      </c>
      <c r="B320" s="25" t="s">
        <v>279</v>
      </c>
      <c r="C320" s="27">
        <v>0</v>
      </c>
    </row>
    <row r="321" spans="1:3">
      <c r="A321" s="28">
        <v>2040108</v>
      </c>
      <c r="B321" s="25" t="s">
        <v>280</v>
      </c>
      <c r="C321" s="27">
        <v>0</v>
      </c>
    </row>
    <row r="322" spans="1:3">
      <c r="A322" s="28">
        <v>2040199</v>
      </c>
      <c r="B322" s="25" t="s">
        <v>281</v>
      </c>
      <c r="C322" s="27">
        <v>0</v>
      </c>
    </row>
    <row r="323" spans="1:3">
      <c r="A323" s="28">
        <v>20402</v>
      </c>
      <c r="B323" s="29" t="s">
        <v>282</v>
      </c>
      <c r="C323" s="27">
        <f>SUM(C324:C344)</f>
        <v>25054</v>
      </c>
    </row>
    <row r="324" spans="1:3">
      <c r="A324" s="28">
        <v>2040201</v>
      </c>
      <c r="B324" s="25" t="s">
        <v>82</v>
      </c>
      <c r="C324" s="27">
        <v>15928</v>
      </c>
    </row>
    <row r="325" spans="1:3">
      <c r="A325" s="28">
        <v>2040202</v>
      </c>
      <c r="B325" s="25" t="s">
        <v>83</v>
      </c>
      <c r="C325" s="27">
        <v>7257</v>
      </c>
    </row>
    <row r="326" spans="1:3">
      <c r="A326" s="28">
        <v>2040203</v>
      </c>
      <c r="B326" s="25" t="s">
        <v>84</v>
      </c>
      <c r="C326" s="27">
        <v>0</v>
      </c>
    </row>
    <row r="327" spans="1:3">
      <c r="A327" s="28">
        <v>2040204</v>
      </c>
      <c r="B327" s="25" t="s">
        <v>283</v>
      </c>
      <c r="C327" s="27">
        <v>0</v>
      </c>
    </row>
    <row r="328" spans="1:3">
      <c r="A328" s="28">
        <v>2040205</v>
      </c>
      <c r="B328" s="25" t="s">
        <v>284</v>
      </c>
      <c r="C328" s="27">
        <v>0</v>
      </c>
    </row>
    <row r="329" spans="1:3">
      <c r="A329" s="28">
        <v>2040206</v>
      </c>
      <c r="B329" s="25" t="s">
        <v>285</v>
      </c>
      <c r="C329" s="27">
        <v>0</v>
      </c>
    </row>
    <row r="330" spans="1:3">
      <c r="A330" s="28">
        <v>2040207</v>
      </c>
      <c r="B330" s="25" t="s">
        <v>286</v>
      </c>
      <c r="C330" s="27">
        <v>6</v>
      </c>
    </row>
    <row r="331" spans="1:3">
      <c r="A331" s="28">
        <v>2040208</v>
      </c>
      <c r="B331" s="25" t="s">
        <v>287</v>
      </c>
      <c r="C331" s="27">
        <v>0</v>
      </c>
    </row>
    <row r="332" spans="1:3">
      <c r="A332" s="28">
        <v>2040209</v>
      </c>
      <c r="B332" s="25" t="s">
        <v>288</v>
      </c>
      <c r="C332" s="27">
        <v>0</v>
      </c>
    </row>
    <row r="333" spans="1:3">
      <c r="A333" s="28">
        <v>2040210</v>
      </c>
      <c r="B333" s="25" t="s">
        <v>289</v>
      </c>
      <c r="C333" s="27">
        <v>0</v>
      </c>
    </row>
    <row r="334" spans="1:3">
      <c r="A334" s="28">
        <v>2040211</v>
      </c>
      <c r="B334" s="25" t="s">
        <v>290</v>
      </c>
      <c r="C334" s="27">
        <v>85</v>
      </c>
    </row>
    <row r="335" spans="1:3">
      <c r="A335" s="28">
        <v>2040212</v>
      </c>
      <c r="B335" s="25" t="s">
        <v>291</v>
      </c>
      <c r="C335" s="27">
        <v>890</v>
      </c>
    </row>
    <row r="336" spans="1:3">
      <c r="A336" s="28">
        <v>2040213</v>
      </c>
      <c r="B336" s="25" t="s">
        <v>292</v>
      </c>
      <c r="C336" s="27">
        <v>0</v>
      </c>
    </row>
    <row r="337" spans="1:3">
      <c r="A337" s="28">
        <v>2040214</v>
      </c>
      <c r="B337" s="25" t="s">
        <v>293</v>
      </c>
      <c r="C337" s="27">
        <v>0</v>
      </c>
    </row>
    <row r="338" spans="1:3">
      <c r="A338" s="28">
        <v>2040215</v>
      </c>
      <c r="B338" s="25" t="s">
        <v>294</v>
      </c>
      <c r="C338" s="27">
        <v>36</v>
      </c>
    </row>
    <row r="339" spans="1:3">
      <c r="A339" s="28">
        <v>2040216</v>
      </c>
      <c r="B339" s="25" t="s">
        <v>295</v>
      </c>
      <c r="C339" s="27">
        <v>0</v>
      </c>
    </row>
    <row r="340" spans="1:3">
      <c r="A340" s="28">
        <v>2040217</v>
      </c>
      <c r="B340" s="25" t="s">
        <v>296</v>
      </c>
      <c r="C340" s="27">
        <v>432</v>
      </c>
    </row>
    <row r="341" spans="1:3">
      <c r="A341" s="28">
        <v>2040218</v>
      </c>
      <c r="B341" s="25" t="s">
        <v>297</v>
      </c>
      <c r="C341" s="27">
        <v>0</v>
      </c>
    </row>
    <row r="342" spans="1:3">
      <c r="A342" s="28">
        <v>2040219</v>
      </c>
      <c r="B342" s="25" t="s">
        <v>125</v>
      </c>
      <c r="C342" s="27">
        <v>350</v>
      </c>
    </row>
    <row r="343" spans="1:3">
      <c r="A343" s="28">
        <v>2040250</v>
      </c>
      <c r="B343" s="25" t="s">
        <v>91</v>
      </c>
      <c r="C343" s="27">
        <v>0</v>
      </c>
    </row>
    <row r="344" spans="1:3">
      <c r="A344" s="28">
        <v>2040299</v>
      </c>
      <c r="B344" s="25" t="s">
        <v>298</v>
      </c>
      <c r="C344" s="27">
        <v>70</v>
      </c>
    </row>
    <row r="345" spans="1:3">
      <c r="A345" s="28">
        <v>20403</v>
      </c>
      <c r="B345" s="29" t="s">
        <v>299</v>
      </c>
      <c r="C345" s="27">
        <f>SUM(C346:C351)</f>
        <v>79</v>
      </c>
    </row>
    <row r="346" spans="1:3">
      <c r="A346" s="28">
        <v>2040301</v>
      </c>
      <c r="B346" s="25" t="s">
        <v>82</v>
      </c>
      <c r="C346" s="27">
        <v>0</v>
      </c>
    </row>
    <row r="347" spans="1:3">
      <c r="A347" s="28">
        <v>2040302</v>
      </c>
      <c r="B347" s="25" t="s">
        <v>83</v>
      </c>
      <c r="C347" s="27">
        <v>79</v>
      </c>
    </row>
    <row r="348" spans="1:3">
      <c r="A348" s="28">
        <v>2040303</v>
      </c>
      <c r="B348" s="25" t="s">
        <v>84</v>
      </c>
      <c r="C348" s="27">
        <v>0</v>
      </c>
    </row>
    <row r="349" spans="1:3">
      <c r="A349" s="28">
        <v>2040304</v>
      </c>
      <c r="B349" s="25" t="s">
        <v>300</v>
      </c>
      <c r="C349" s="27">
        <v>0</v>
      </c>
    </row>
    <row r="350" spans="1:3">
      <c r="A350" s="28">
        <v>2040350</v>
      </c>
      <c r="B350" s="25" t="s">
        <v>91</v>
      </c>
      <c r="C350" s="27">
        <v>0</v>
      </c>
    </row>
    <row r="351" spans="1:3">
      <c r="A351" s="28">
        <v>2040399</v>
      </c>
      <c r="B351" s="25" t="s">
        <v>301</v>
      </c>
      <c r="C351" s="27">
        <v>0</v>
      </c>
    </row>
    <row r="352" spans="1:3">
      <c r="A352" s="28">
        <v>20404</v>
      </c>
      <c r="B352" s="29" t="s">
        <v>302</v>
      </c>
      <c r="C352" s="27">
        <f>SUM(C353:C363)</f>
        <v>500</v>
      </c>
    </row>
    <row r="353" spans="1:3">
      <c r="A353" s="28">
        <v>2040401</v>
      </c>
      <c r="B353" s="25" t="s">
        <v>82</v>
      </c>
      <c r="C353" s="27">
        <v>0</v>
      </c>
    </row>
    <row r="354" spans="1:3">
      <c r="A354" s="28">
        <v>2040402</v>
      </c>
      <c r="B354" s="25" t="s">
        <v>83</v>
      </c>
      <c r="C354" s="27">
        <v>500</v>
      </c>
    </row>
    <row r="355" spans="1:3">
      <c r="A355" s="28">
        <v>2040403</v>
      </c>
      <c r="B355" s="25" t="s">
        <v>84</v>
      </c>
      <c r="C355" s="27">
        <v>0</v>
      </c>
    </row>
    <row r="356" spans="1:3">
      <c r="A356" s="28">
        <v>2040404</v>
      </c>
      <c r="B356" s="25" t="s">
        <v>303</v>
      </c>
      <c r="C356" s="27">
        <v>0</v>
      </c>
    </row>
    <row r="357" spans="1:3">
      <c r="A357" s="28">
        <v>2040405</v>
      </c>
      <c r="B357" s="25" t="s">
        <v>304</v>
      </c>
      <c r="C357" s="27">
        <v>0</v>
      </c>
    </row>
    <row r="358" spans="1:3">
      <c r="A358" s="28">
        <v>2040406</v>
      </c>
      <c r="B358" s="25" t="s">
        <v>305</v>
      </c>
      <c r="C358" s="27">
        <v>0</v>
      </c>
    </row>
    <row r="359" spans="1:3">
      <c r="A359" s="28">
        <v>2040407</v>
      </c>
      <c r="B359" s="25" t="s">
        <v>306</v>
      </c>
      <c r="C359" s="27">
        <v>0</v>
      </c>
    </row>
    <row r="360" spans="1:3">
      <c r="A360" s="28">
        <v>2040408</v>
      </c>
      <c r="B360" s="25" t="s">
        <v>307</v>
      </c>
      <c r="C360" s="27">
        <v>0</v>
      </c>
    </row>
    <row r="361" spans="1:3">
      <c r="A361" s="28">
        <v>2040409</v>
      </c>
      <c r="B361" s="25" t="s">
        <v>308</v>
      </c>
      <c r="C361" s="27">
        <v>0</v>
      </c>
    </row>
    <row r="362" spans="1:3">
      <c r="A362" s="28">
        <v>2040450</v>
      </c>
      <c r="B362" s="25" t="s">
        <v>91</v>
      </c>
      <c r="C362" s="27">
        <v>0</v>
      </c>
    </row>
    <row r="363" spans="1:3">
      <c r="A363" s="28">
        <v>2040499</v>
      </c>
      <c r="B363" s="25" t="s">
        <v>309</v>
      </c>
      <c r="C363" s="27">
        <v>0</v>
      </c>
    </row>
    <row r="364" spans="1:3">
      <c r="A364" s="28">
        <v>20405</v>
      </c>
      <c r="B364" s="29" t="s">
        <v>310</v>
      </c>
      <c r="C364" s="27">
        <f>SUM(C365:C372)</f>
        <v>230</v>
      </c>
    </row>
    <row r="365" spans="1:3">
      <c r="A365" s="28">
        <v>2040501</v>
      </c>
      <c r="B365" s="25" t="s">
        <v>82</v>
      </c>
      <c r="C365" s="27">
        <v>0</v>
      </c>
    </row>
    <row r="366" spans="1:3">
      <c r="A366" s="28">
        <v>2040502</v>
      </c>
      <c r="B366" s="25" t="s">
        <v>83</v>
      </c>
      <c r="C366" s="27">
        <v>80</v>
      </c>
    </row>
    <row r="367" spans="1:3">
      <c r="A367" s="28">
        <v>2040503</v>
      </c>
      <c r="B367" s="25" t="s">
        <v>84</v>
      </c>
      <c r="C367" s="27">
        <v>0</v>
      </c>
    </row>
    <row r="368" spans="1:3">
      <c r="A368" s="28">
        <v>2040504</v>
      </c>
      <c r="B368" s="25" t="s">
        <v>311</v>
      </c>
      <c r="C368" s="27">
        <v>150</v>
      </c>
    </row>
    <row r="369" spans="1:3">
      <c r="A369" s="28">
        <v>2040505</v>
      </c>
      <c r="B369" s="25" t="s">
        <v>312</v>
      </c>
      <c r="C369" s="27">
        <v>0</v>
      </c>
    </row>
    <row r="370" spans="1:3">
      <c r="A370" s="28">
        <v>2040506</v>
      </c>
      <c r="B370" s="25" t="s">
        <v>313</v>
      </c>
      <c r="C370" s="27">
        <v>0</v>
      </c>
    </row>
    <row r="371" spans="1:3">
      <c r="A371" s="28">
        <v>2040550</v>
      </c>
      <c r="B371" s="25" t="s">
        <v>91</v>
      </c>
      <c r="C371" s="27">
        <v>0</v>
      </c>
    </row>
    <row r="372" spans="1:3">
      <c r="A372" s="28">
        <v>2040599</v>
      </c>
      <c r="B372" s="25" t="s">
        <v>314</v>
      </c>
      <c r="C372" s="27">
        <v>0</v>
      </c>
    </row>
    <row r="373" spans="1:3">
      <c r="A373" s="28">
        <v>20406</v>
      </c>
      <c r="B373" s="29" t="s">
        <v>315</v>
      </c>
      <c r="C373" s="27">
        <f>SUM(C374:C386)</f>
        <v>1395</v>
      </c>
    </row>
    <row r="374" spans="1:3">
      <c r="A374" s="28">
        <v>2040601</v>
      </c>
      <c r="B374" s="25" t="s">
        <v>82</v>
      </c>
      <c r="C374" s="27">
        <v>841</v>
      </c>
    </row>
    <row r="375" spans="1:3">
      <c r="A375" s="28">
        <v>2040602</v>
      </c>
      <c r="B375" s="25" t="s">
        <v>83</v>
      </c>
      <c r="C375" s="27">
        <v>122</v>
      </c>
    </row>
    <row r="376" spans="1:3">
      <c r="A376" s="28">
        <v>2040603</v>
      </c>
      <c r="B376" s="25" t="s">
        <v>84</v>
      </c>
      <c r="C376" s="27">
        <v>0</v>
      </c>
    </row>
    <row r="377" spans="1:3">
      <c r="A377" s="28">
        <v>2040604</v>
      </c>
      <c r="B377" s="25" t="s">
        <v>316</v>
      </c>
      <c r="C377" s="27">
        <v>0</v>
      </c>
    </row>
    <row r="378" spans="1:3">
      <c r="A378" s="28">
        <v>2040605</v>
      </c>
      <c r="B378" s="25" t="s">
        <v>317</v>
      </c>
      <c r="C378" s="27">
        <v>42</v>
      </c>
    </row>
    <row r="379" spans="1:3">
      <c r="A379" s="28">
        <v>2040606</v>
      </c>
      <c r="B379" s="25" t="s">
        <v>318</v>
      </c>
      <c r="C379" s="27">
        <v>11</v>
      </c>
    </row>
    <row r="380" spans="1:3">
      <c r="A380" s="28">
        <v>2040607</v>
      </c>
      <c r="B380" s="25" t="s">
        <v>319</v>
      </c>
      <c r="C380" s="27">
        <v>336</v>
      </c>
    </row>
    <row r="381" spans="1:3">
      <c r="A381" s="28">
        <v>2040608</v>
      </c>
      <c r="B381" s="25" t="s">
        <v>320</v>
      </c>
      <c r="C381" s="27">
        <v>0</v>
      </c>
    </row>
    <row r="382" spans="1:3">
      <c r="A382" s="28">
        <v>2040609</v>
      </c>
      <c r="B382" s="25" t="s">
        <v>321</v>
      </c>
      <c r="C382" s="27">
        <v>0</v>
      </c>
    </row>
    <row r="383" spans="1:3">
      <c r="A383" s="28">
        <v>2040610</v>
      </c>
      <c r="B383" s="25" t="s">
        <v>322</v>
      </c>
      <c r="C383" s="27">
        <v>43</v>
      </c>
    </row>
    <row r="384" spans="1:3">
      <c r="A384" s="28">
        <v>2040611</v>
      </c>
      <c r="B384" s="25" t="s">
        <v>323</v>
      </c>
      <c r="C384" s="27">
        <v>0</v>
      </c>
    </row>
    <row r="385" spans="1:3">
      <c r="A385" s="28">
        <v>2040650</v>
      </c>
      <c r="B385" s="25" t="s">
        <v>91</v>
      </c>
      <c r="C385" s="27">
        <v>0</v>
      </c>
    </row>
    <row r="386" spans="1:3">
      <c r="A386" s="28">
        <v>2040699</v>
      </c>
      <c r="B386" s="25" t="s">
        <v>324</v>
      </c>
      <c r="C386" s="27">
        <v>0</v>
      </c>
    </row>
    <row r="387" spans="1:3">
      <c r="A387" s="28">
        <v>20407</v>
      </c>
      <c r="B387" s="29" t="s">
        <v>325</v>
      </c>
      <c r="C387" s="27">
        <f>SUM(C388:C395)</f>
        <v>0</v>
      </c>
    </row>
    <row r="388" spans="1:3">
      <c r="A388" s="28">
        <v>2040701</v>
      </c>
      <c r="B388" s="25" t="s">
        <v>82</v>
      </c>
      <c r="C388" s="27">
        <v>0</v>
      </c>
    </row>
    <row r="389" spans="1:3">
      <c r="A389" s="28">
        <v>2040702</v>
      </c>
      <c r="B389" s="25" t="s">
        <v>83</v>
      </c>
      <c r="C389" s="27">
        <v>0</v>
      </c>
    </row>
    <row r="390" spans="1:3">
      <c r="A390" s="28">
        <v>2040703</v>
      </c>
      <c r="B390" s="25" t="s">
        <v>84</v>
      </c>
      <c r="C390" s="27">
        <v>0</v>
      </c>
    </row>
    <row r="391" spans="1:3">
      <c r="A391" s="28">
        <v>2040704</v>
      </c>
      <c r="B391" s="25" t="s">
        <v>326</v>
      </c>
      <c r="C391" s="27">
        <v>0</v>
      </c>
    </row>
    <row r="392" spans="1:3">
      <c r="A392" s="28">
        <v>2040705</v>
      </c>
      <c r="B392" s="25" t="s">
        <v>327</v>
      </c>
      <c r="C392" s="27">
        <v>0</v>
      </c>
    </row>
    <row r="393" spans="1:3">
      <c r="A393" s="28">
        <v>2040706</v>
      </c>
      <c r="B393" s="25" t="s">
        <v>328</v>
      </c>
      <c r="C393" s="27">
        <v>0</v>
      </c>
    </row>
    <row r="394" spans="1:3">
      <c r="A394" s="28">
        <v>2040750</v>
      </c>
      <c r="B394" s="25" t="s">
        <v>91</v>
      </c>
      <c r="C394" s="27">
        <v>0</v>
      </c>
    </row>
    <row r="395" spans="1:3">
      <c r="A395" s="28">
        <v>2040799</v>
      </c>
      <c r="B395" s="25" t="s">
        <v>329</v>
      </c>
      <c r="C395" s="27">
        <v>0</v>
      </c>
    </row>
    <row r="396" spans="1:3">
      <c r="A396" s="28">
        <v>20408</v>
      </c>
      <c r="B396" s="29" t="s">
        <v>330</v>
      </c>
      <c r="C396" s="27">
        <f>SUM(C397:C404)</f>
        <v>0</v>
      </c>
    </row>
    <row r="397" spans="1:3">
      <c r="A397" s="28">
        <v>2040801</v>
      </c>
      <c r="B397" s="25" t="s">
        <v>82</v>
      </c>
      <c r="C397" s="27">
        <v>0</v>
      </c>
    </row>
    <row r="398" spans="1:3">
      <c r="A398" s="28">
        <v>2040802</v>
      </c>
      <c r="B398" s="25" t="s">
        <v>83</v>
      </c>
      <c r="C398" s="27">
        <v>0</v>
      </c>
    </row>
    <row r="399" spans="1:3">
      <c r="A399" s="28">
        <v>2040803</v>
      </c>
      <c r="B399" s="25" t="s">
        <v>84</v>
      </c>
      <c r="C399" s="27">
        <v>0</v>
      </c>
    </row>
    <row r="400" spans="1:3">
      <c r="A400" s="28">
        <v>2040804</v>
      </c>
      <c r="B400" s="25" t="s">
        <v>331</v>
      </c>
      <c r="C400" s="27">
        <v>0</v>
      </c>
    </row>
    <row r="401" spans="1:3">
      <c r="A401" s="28">
        <v>2040805</v>
      </c>
      <c r="B401" s="25" t="s">
        <v>332</v>
      </c>
      <c r="C401" s="27">
        <v>0</v>
      </c>
    </row>
    <row r="402" spans="1:3">
      <c r="A402" s="28">
        <v>2040806</v>
      </c>
      <c r="B402" s="25" t="s">
        <v>333</v>
      </c>
      <c r="C402" s="27">
        <v>0</v>
      </c>
    </row>
    <row r="403" spans="1:3">
      <c r="A403" s="28">
        <v>2040850</v>
      </c>
      <c r="B403" s="25" t="s">
        <v>91</v>
      </c>
      <c r="C403" s="27">
        <v>0</v>
      </c>
    </row>
    <row r="404" spans="1:3">
      <c r="A404" s="28">
        <v>2040899</v>
      </c>
      <c r="B404" s="25" t="s">
        <v>334</v>
      </c>
      <c r="C404" s="27">
        <v>0</v>
      </c>
    </row>
    <row r="405" spans="1:3">
      <c r="A405" s="28">
        <v>20409</v>
      </c>
      <c r="B405" s="29" t="s">
        <v>335</v>
      </c>
      <c r="C405" s="27">
        <f>SUM(C406:C412)</f>
        <v>0</v>
      </c>
    </row>
    <row r="406" spans="1:3">
      <c r="A406" s="28">
        <v>2040901</v>
      </c>
      <c r="B406" s="25" t="s">
        <v>82</v>
      </c>
      <c r="C406" s="27">
        <v>0</v>
      </c>
    </row>
    <row r="407" spans="1:3">
      <c r="A407" s="28">
        <v>2040902</v>
      </c>
      <c r="B407" s="25" t="s">
        <v>83</v>
      </c>
      <c r="C407" s="27">
        <v>0</v>
      </c>
    </row>
    <row r="408" spans="1:3">
      <c r="A408" s="28">
        <v>2040903</v>
      </c>
      <c r="B408" s="25" t="s">
        <v>84</v>
      </c>
      <c r="C408" s="27">
        <v>0</v>
      </c>
    </row>
    <row r="409" spans="1:3">
      <c r="A409" s="28">
        <v>2040904</v>
      </c>
      <c r="B409" s="25" t="s">
        <v>336</v>
      </c>
      <c r="C409" s="27">
        <v>0</v>
      </c>
    </row>
    <row r="410" spans="1:3">
      <c r="A410" s="28">
        <v>2040905</v>
      </c>
      <c r="B410" s="25" t="s">
        <v>337</v>
      </c>
      <c r="C410" s="27">
        <v>0</v>
      </c>
    </row>
    <row r="411" spans="1:3">
      <c r="A411" s="28">
        <v>2040950</v>
      </c>
      <c r="B411" s="25" t="s">
        <v>91</v>
      </c>
      <c r="C411" s="27">
        <v>0</v>
      </c>
    </row>
    <row r="412" spans="1:3">
      <c r="A412" s="28">
        <v>2040999</v>
      </c>
      <c r="B412" s="25" t="s">
        <v>338</v>
      </c>
      <c r="C412" s="27">
        <v>0</v>
      </c>
    </row>
    <row r="413" spans="1:3">
      <c r="A413" s="28">
        <v>20410</v>
      </c>
      <c r="B413" s="29" t="s">
        <v>339</v>
      </c>
      <c r="C413" s="27">
        <f>SUM(C414:C420)</f>
        <v>0</v>
      </c>
    </row>
    <row r="414" spans="1:3">
      <c r="A414" s="28">
        <v>2041001</v>
      </c>
      <c r="B414" s="25" t="s">
        <v>82</v>
      </c>
      <c r="C414" s="27">
        <v>0</v>
      </c>
    </row>
    <row r="415" spans="1:3">
      <c r="A415" s="28">
        <v>2041002</v>
      </c>
      <c r="B415" s="25" t="s">
        <v>83</v>
      </c>
      <c r="C415" s="27">
        <v>0</v>
      </c>
    </row>
    <row r="416" spans="1:3">
      <c r="A416" s="28">
        <v>2041003</v>
      </c>
      <c r="B416" s="25" t="s">
        <v>340</v>
      </c>
      <c r="C416" s="27">
        <v>0</v>
      </c>
    </row>
    <row r="417" spans="1:3">
      <c r="A417" s="28">
        <v>2041004</v>
      </c>
      <c r="B417" s="25" t="s">
        <v>341</v>
      </c>
      <c r="C417" s="27">
        <v>0</v>
      </c>
    </row>
    <row r="418" spans="1:3">
      <c r="A418" s="28">
        <v>2041005</v>
      </c>
      <c r="B418" s="25" t="s">
        <v>342</v>
      </c>
      <c r="C418" s="27">
        <v>0</v>
      </c>
    </row>
    <row r="419" spans="1:3">
      <c r="A419" s="28">
        <v>2041006</v>
      </c>
      <c r="B419" s="25" t="s">
        <v>295</v>
      </c>
      <c r="C419" s="27">
        <v>0</v>
      </c>
    </row>
    <row r="420" spans="1:3">
      <c r="A420" s="28">
        <v>2041099</v>
      </c>
      <c r="B420" s="25" t="s">
        <v>343</v>
      </c>
      <c r="C420" s="27">
        <v>0</v>
      </c>
    </row>
    <row r="421" spans="1:3">
      <c r="A421" s="28">
        <v>20411</v>
      </c>
      <c r="B421" s="29" t="s">
        <v>344</v>
      </c>
      <c r="C421" s="27">
        <f>SUM(C422:C429)</f>
        <v>0</v>
      </c>
    </row>
    <row r="422" spans="1:3">
      <c r="A422" s="28">
        <v>2041101</v>
      </c>
      <c r="B422" s="25" t="s">
        <v>345</v>
      </c>
      <c r="C422" s="27">
        <v>0</v>
      </c>
    </row>
    <row r="423" spans="1:3">
      <c r="A423" s="28">
        <v>2041102</v>
      </c>
      <c r="B423" s="25" t="s">
        <v>82</v>
      </c>
      <c r="C423" s="27">
        <v>0</v>
      </c>
    </row>
    <row r="424" spans="1:3">
      <c r="A424" s="28">
        <v>2041103</v>
      </c>
      <c r="B424" s="25" t="s">
        <v>346</v>
      </c>
      <c r="C424" s="27">
        <v>0</v>
      </c>
    </row>
    <row r="425" spans="1:3">
      <c r="A425" s="28">
        <v>2041104</v>
      </c>
      <c r="B425" s="25" t="s">
        <v>347</v>
      </c>
      <c r="C425" s="27">
        <v>0</v>
      </c>
    </row>
    <row r="426" spans="1:3">
      <c r="A426" s="28">
        <v>2041105</v>
      </c>
      <c r="B426" s="25" t="s">
        <v>348</v>
      </c>
      <c r="C426" s="27">
        <v>0</v>
      </c>
    </row>
    <row r="427" spans="1:3">
      <c r="A427" s="28">
        <v>2041106</v>
      </c>
      <c r="B427" s="25" t="s">
        <v>349</v>
      </c>
      <c r="C427" s="27">
        <v>0</v>
      </c>
    </row>
    <row r="428" spans="1:3">
      <c r="A428" s="28">
        <v>2041107</v>
      </c>
      <c r="B428" s="25" t="s">
        <v>350</v>
      </c>
      <c r="C428" s="27">
        <v>0</v>
      </c>
    </row>
    <row r="429" spans="1:3">
      <c r="A429" s="28">
        <v>2041108</v>
      </c>
      <c r="B429" s="25" t="s">
        <v>351</v>
      </c>
      <c r="C429" s="27">
        <v>0</v>
      </c>
    </row>
    <row r="430" spans="1:3">
      <c r="A430" s="28">
        <v>20499</v>
      </c>
      <c r="B430" s="29" t="s">
        <v>352</v>
      </c>
      <c r="C430" s="27">
        <f>C431+C432</f>
        <v>0</v>
      </c>
    </row>
    <row r="431" spans="1:3">
      <c r="A431" s="28">
        <v>2049901</v>
      </c>
      <c r="B431" s="25" t="s">
        <v>353</v>
      </c>
      <c r="C431" s="27">
        <v>0</v>
      </c>
    </row>
    <row r="432" spans="1:3">
      <c r="A432" s="28">
        <v>2049902</v>
      </c>
      <c r="B432" s="25" t="s">
        <v>354</v>
      </c>
      <c r="C432" s="27">
        <v>0</v>
      </c>
    </row>
    <row r="433" spans="1:3">
      <c r="A433" s="28">
        <v>205</v>
      </c>
      <c r="B433" s="29" t="s">
        <v>355</v>
      </c>
      <c r="C433" s="27">
        <f>SUM(C434,C439,C448,C455,C461,C465,C469,C473,C479,C486)</f>
        <v>73253</v>
      </c>
    </row>
    <row r="434" spans="1:3">
      <c r="A434" s="28">
        <v>20501</v>
      </c>
      <c r="B434" s="29" t="s">
        <v>356</v>
      </c>
      <c r="C434" s="27">
        <f>SUM(C435:C438)</f>
        <v>2633</v>
      </c>
    </row>
    <row r="435" spans="1:3">
      <c r="A435" s="28">
        <v>2050101</v>
      </c>
      <c r="B435" s="25" t="s">
        <v>82</v>
      </c>
      <c r="C435" s="27">
        <v>862</v>
      </c>
    </row>
    <row r="436" spans="1:3">
      <c r="A436" s="28">
        <v>2050102</v>
      </c>
      <c r="B436" s="25" t="s">
        <v>83</v>
      </c>
      <c r="C436" s="27">
        <v>422</v>
      </c>
    </row>
    <row r="437" spans="1:3">
      <c r="A437" s="28">
        <v>2050103</v>
      </c>
      <c r="B437" s="25" t="s">
        <v>84</v>
      </c>
      <c r="C437" s="27">
        <v>0</v>
      </c>
    </row>
    <row r="438" spans="1:3">
      <c r="A438" s="28">
        <v>2050199</v>
      </c>
      <c r="B438" s="25" t="s">
        <v>357</v>
      </c>
      <c r="C438" s="27">
        <v>1349</v>
      </c>
    </row>
    <row r="439" spans="1:3">
      <c r="A439" s="28">
        <v>20502</v>
      </c>
      <c r="B439" s="29" t="s">
        <v>358</v>
      </c>
      <c r="C439" s="27">
        <f>SUM(C440:C447)</f>
        <v>41822</v>
      </c>
    </row>
    <row r="440" spans="1:3">
      <c r="A440" s="28">
        <v>2050201</v>
      </c>
      <c r="B440" s="25" t="s">
        <v>359</v>
      </c>
      <c r="C440" s="27">
        <v>2069</v>
      </c>
    </row>
    <row r="441" spans="1:3">
      <c r="A441" s="28">
        <v>2050202</v>
      </c>
      <c r="B441" s="25" t="s">
        <v>360</v>
      </c>
      <c r="C441" s="27">
        <v>14071</v>
      </c>
    </row>
    <row r="442" spans="1:3">
      <c r="A442" s="28">
        <v>2050203</v>
      </c>
      <c r="B442" s="25" t="s">
        <v>361</v>
      </c>
      <c r="C442" s="27">
        <v>15227</v>
      </c>
    </row>
    <row r="443" spans="1:3">
      <c r="A443" s="28">
        <v>2050204</v>
      </c>
      <c r="B443" s="25" t="s">
        <v>362</v>
      </c>
      <c r="C443" s="27">
        <v>10440</v>
      </c>
    </row>
    <row r="444" spans="1:3">
      <c r="A444" s="28">
        <v>2050205</v>
      </c>
      <c r="B444" s="25" t="s">
        <v>363</v>
      </c>
      <c r="C444" s="27">
        <v>15</v>
      </c>
    </row>
    <row r="445" spans="1:3">
      <c r="A445" s="28">
        <v>2050206</v>
      </c>
      <c r="B445" s="25" t="s">
        <v>364</v>
      </c>
      <c r="C445" s="27">
        <v>0</v>
      </c>
    </row>
    <row r="446" spans="1:3">
      <c r="A446" s="28">
        <v>2050207</v>
      </c>
      <c r="B446" s="25" t="s">
        <v>365</v>
      </c>
      <c r="C446" s="27">
        <v>0</v>
      </c>
    </row>
    <row r="447" spans="1:3">
      <c r="A447" s="28">
        <v>2050299</v>
      </c>
      <c r="B447" s="25" t="s">
        <v>366</v>
      </c>
      <c r="C447" s="27">
        <v>0</v>
      </c>
    </row>
    <row r="448" spans="1:3">
      <c r="A448" s="28">
        <v>20503</v>
      </c>
      <c r="B448" s="29" t="s">
        <v>367</v>
      </c>
      <c r="C448" s="27">
        <f>SUM(C449:C454)</f>
        <v>22754</v>
      </c>
    </row>
    <row r="449" spans="1:3">
      <c r="A449" s="28">
        <v>2050301</v>
      </c>
      <c r="B449" s="25" t="s">
        <v>368</v>
      </c>
      <c r="C449" s="27">
        <v>344</v>
      </c>
    </row>
    <row r="450" spans="1:3">
      <c r="A450" s="28">
        <v>2050302</v>
      </c>
      <c r="B450" s="25" t="s">
        <v>369</v>
      </c>
      <c r="C450" s="27">
        <v>8827</v>
      </c>
    </row>
    <row r="451" spans="1:3">
      <c r="A451" s="28">
        <v>2050303</v>
      </c>
      <c r="B451" s="25" t="s">
        <v>370</v>
      </c>
      <c r="C451" s="27">
        <v>313</v>
      </c>
    </row>
    <row r="452" spans="1:3">
      <c r="A452" s="28">
        <v>2050304</v>
      </c>
      <c r="B452" s="25" t="s">
        <v>371</v>
      </c>
      <c r="C452" s="27">
        <v>13270</v>
      </c>
    </row>
    <row r="453" spans="1:3">
      <c r="A453" s="28">
        <v>2050305</v>
      </c>
      <c r="B453" s="25" t="s">
        <v>372</v>
      </c>
      <c r="C453" s="27">
        <v>0</v>
      </c>
    </row>
    <row r="454" spans="1:3">
      <c r="A454" s="28">
        <v>2050399</v>
      </c>
      <c r="B454" s="25" t="s">
        <v>373</v>
      </c>
      <c r="C454" s="27">
        <v>0</v>
      </c>
    </row>
    <row r="455" spans="1:3">
      <c r="A455" s="28">
        <v>20504</v>
      </c>
      <c r="B455" s="29" t="s">
        <v>374</v>
      </c>
      <c r="C455" s="27">
        <f>SUM(C456:C460)</f>
        <v>0</v>
      </c>
    </row>
    <row r="456" spans="1:3">
      <c r="A456" s="28">
        <v>2050401</v>
      </c>
      <c r="B456" s="25" t="s">
        <v>375</v>
      </c>
      <c r="C456" s="27">
        <v>0</v>
      </c>
    </row>
    <row r="457" spans="1:3">
      <c r="A457" s="28">
        <v>2050402</v>
      </c>
      <c r="B457" s="25" t="s">
        <v>376</v>
      </c>
      <c r="C457" s="27">
        <v>0</v>
      </c>
    </row>
    <row r="458" spans="1:3">
      <c r="A458" s="28">
        <v>2050403</v>
      </c>
      <c r="B458" s="25" t="s">
        <v>377</v>
      </c>
      <c r="C458" s="27">
        <v>0</v>
      </c>
    </row>
    <row r="459" spans="1:3">
      <c r="A459" s="28">
        <v>2050404</v>
      </c>
      <c r="B459" s="25" t="s">
        <v>378</v>
      </c>
      <c r="C459" s="27">
        <v>0</v>
      </c>
    </row>
    <row r="460" spans="1:3">
      <c r="A460" s="28">
        <v>2050499</v>
      </c>
      <c r="B460" s="25" t="s">
        <v>379</v>
      </c>
      <c r="C460" s="27">
        <v>0</v>
      </c>
    </row>
    <row r="461" spans="1:3">
      <c r="A461" s="28">
        <v>20505</v>
      </c>
      <c r="B461" s="29" t="s">
        <v>380</v>
      </c>
      <c r="C461" s="27">
        <f>SUM(C462:C464)</f>
        <v>0</v>
      </c>
    </row>
    <row r="462" spans="1:3">
      <c r="A462" s="28">
        <v>2050501</v>
      </c>
      <c r="B462" s="25" t="s">
        <v>381</v>
      </c>
      <c r="C462" s="27">
        <v>0</v>
      </c>
    </row>
    <row r="463" spans="1:3">
      <c r="A463" s="28">
        <v>2050502</v>
      </c>
      <c r="B463" s="25" t="s">
        <v>382</v>
      </c>
      <c r="C463" s="27">
        <v>0</v>
      </c>
    </row>
    <row r="464" spans="1:3">
      <c r="A464" s="28">
        <v>2050599</v>
      </c>
      <c r="B464" s="25" t="s">
        <v>383</v>
      </c>
      <c r="C464" s="27">
        <v>0</v>
      </c>
    </row>
    <row r="465" spans="1:3">
      <c r="A465" s="28">
        <v>20506</v>
      </c>
      <c r="B465" s="29" t="s">
        <v>384</v>
      </c>
      <c r="C465" s="27">
        <f>SUM(C466:C468)</f>
        <v>0</v>
      </c>
    </row>
    <row r="466" spans="1:3">
      <c r="A466" s="28">
        <v>2050601</v>
      </c>
      <c r="B466" s="25" t="s">
        <v>385</v>
      </c>
      <c r="C466" s="27">
        <v>0</v>
      </c>
    </row>
    <row r="467" spans="1:3">
      <c r="A467" s="28">
        <v>2050602</v>
      </c>
      <c r="B467" s="25" t="s">
        <v>386</v>
      </c>
      <c r="C467" s="27">
        <v>0</v>
      </c>
    </row>
    <row r="468" spans="1:3">
      <c r="A468" s="28">
        <v>2050699</v>
      </c>
      <c r="B468" s="25" t="s">
        <v>387</v>
      </c>
      <c r="C468" s="27">
        <v>0</v>
      </c>
    </row>
    <row r="469" spans="1:3">
      <c r="A469" s="28">
        <v>20507</v>
      </c>
      <c r="B469" s="29" t="s">
        <v>388</v>
      </c>
      <c r="C469" s="27">
        <f>SUM(C470:C472)</f>
        <v>382</v>
      </c>
    </row>
    <row r="470" spans="1:3">
      <c r="A470" s="28">
        <v>2050701</v>
      </c>
      <c r="B470" s="25" t="s">
        <v>389</v>
      </c>
      <c r="C470" s="27">
        <v>382</v>
      </c>
    </row>
    <row r="471" spans="1:3">
      <c r="A471" s="28">
        <v>2050702</v>
      </c>
      <c r="B471" s="25" t="s">
        <v>390</v>
      </c>
      <c r="C471" s="27">
        <v>0</v>
      </c>
    </row>
    <row r="472" spans="1:3">
      <c r="A472" s="28">
        <v>2050799</v>
      </c>
      <c r="B472" s="25" t="s">
        <v>391</v>
      </c>
      <c r="C472" s="27">
        <v>0</v>
      </c>
    </row>
    <row r="473" spans="1:3">
      <c r="A473" s="28">
        <v>20508</v>
      </c>
      <c r="B473" s="29" t="s">
        <v>392</v>
      </c>
      <c r="C473" s="27">
        <f>SUM(C474:C478)</f>
        <v>1849</v>
      </c>
    </row>
    <row r="474" spans="1:3">
      <c r="A474" s="28">
        <v>2050801</v>
      </c>
      <c r="B474" s="25" t="s">
        <v>393</v>
      </c>
      <c r="C474" s="27">
        <v>0</v>
      </c>
    </row>
    <row r="475" spans="1:3">
      <c r="A475" s="28">
        <v>2050802</v>
      </c>
      <c r="B475" s="25" t="s">
        <v>394</v>
      </c>
      <c r="C475" s="27">
        <v>1849</v>
      </c>
    </row>
    <row r="476" spans="1:3">
      <c r="A476" s="28">
        <v>2050803</v>
      </c>
      <c r="B476" s="25" t="s">
        <v>395</v>
      </c>
      <c r="C476" s="27">
        <v>0</v>
      </c>
    </row>
    <row r="477" spans="1:3">
      <c r="A477" s="28">
        <v>2050804</v>
      </c>
      <c r="B477" s="25" t="s">
        <v>396</v>
      </c>
      <c r="C477" s="27">
        <v>0</v>
      </c>
    </row>
    <row r="478" spans="1:3">
      <c r="A478" s="28">
        <v>2050899</v>
      </c>
      <c r="B478" s="25" t="s">
        <v>397</v>
      </c>
      <c r="C478" s="27">
        <v>0</v>
      </c>
    </row>
    <row r="479" spans="1:3">
      <c r="A479" s="28">
        <v>20509</v>
      </c>
      <c r="B479" s="29" t="s">
        <v>398</v>
      </c>
      <c r="C479" s="27">
        <f>SUM(C480:C485)</f>
        <v>3813</v>
      </c>
    </row>
    <row r="480" spans="1:3">
      <c r="A480" s="28">
        <v>2050901</v>
      </c>
      <c r="B480" s="25" t="s">
        <v>399</v>
      </c>
      <c r="C480" s="27">
        <v>0</v>
      </c>
    </row>
    <row r="481" spans="1:3">
      <c r="A481" s="28">
        <v>2050902</v>
      </c>
      <c r="B481" s="25" t="s">
        <v>400</v>
      </c>
      <c r="C481" s="27">
        <v>0</v>
      </c>
    </row>
    <row r="482" spans="1:3">
      <c r="A482" s="28">
        <v>2050903</v>
      </c>
      <c r="B482" s="25" t="s">
        <v>401</v>
      </c>
      <c r="C482" s="27">
        <v>3137</v>
      </c>
    </row>
    <row r="483" spans="1:3">
      <c r="A483" s="28">
        <v>2050904</v>
      </c>
      <c r="B483" s="25" t="s">
        <v>402</v>
      </c>
      <c r="C483" s="27">
        <v>471</v>
      </c>
    </row>
    <row r="484" spans="1:3">
      <c r="A484" s="28">
        <v>2050905</v>
      </c>
      <c r="B484" s="25" t="s">
        <v>403</v>
      </c>
      <c r="C484" s="27">
        <v>200</v>
      </c>
    </row>
    <row r="485" spans="1:3">
      <c r="A485" s="28">
        <v>2050999</v>
      </c>
      <c r="B485" s="25" t="s">
        <v>404</v>
      </c>
      <c r="C485" s="27">
        <v>5</v>
      </c>
    </row>
    <row r="486" spans="1:3">
      <c r="A486" s="28">
        <v>20599</v>
      </c>
      <c r="B486" s="29" t="s">
        <v>405</v>
      </c>
      <c r="C486" s="27">
        <f>C487</f>
        <v>0</v>
      </c>
    </row>
    <row r="487" spans="1:3">
      <c r="A487" s="28">
        <v>2059999</v>
      </c>
      <c r="B487" s="25" t="s">
        <v>406</v>
      </c>
      <c r="C487" s="27">
        <v>0</v>
      </c>
    </row>
    <row r="488" spans="1:3">
      <c r="A488" s="28">
        <v>206</v>
      </c>
      <c r="B488" s="29" t="s">
        <v>407</v>
      </c>
      <c r="C488" s="27">
        <f>SUM(C489,C494,C503,C509,C515,C520,C525,C532,C536,C539)</f>
        <v>12788</v>
      </c>
    </row>
    <row r="489" spans="1:3">
      <c r="A489" s="28">
        <v>20601</v>
      </c>
      <c r="B489" s="29" t="s">
        <v>408</v>
      </c>
      <c r="C489" s="27">
        <f>SUM(C490:C493)</f>
        <v>612</v>
      </c>
    </row>
    <row r="490" spans="1:3">
      <c r="A490" s="28">
        <v>2060101</v>
      </c>
      <c r="B490" s="25" t="s">
        <v>82</v>
      </c>
      <c r="C490" s="27">
        <v>294</v>
      </c>
    </row>
    <row r="491" spans="1:3">
      <c r="A491" s="28">
        <v>2060102</v>
      </c>
      <c r="B491" s="25" t="s">
        <v>83</v>
      </c>
      <c r="C491" s="27">
        <v>291</v>
      </c>
    </row>
    <row r="492" spans="1:3">
      <c r="A492" s="28">
        <v>2060103</v>
      </c>
      <c r="B492" s="25" t="s">
        <v>84</v>
      </c>
      <c r="C492" s="27">
        <v>0</v>
      </c>
    </row>
    <row r="493" spans="1:3">
      <c r="A493" s="28">
        <v>2060199</v>
      </c>
      <c r="B493" s="25" t="s">
        <v>409</v>
      </c>
      <c r="C493" s="27">
        <v>27</v>
      </c>
    </row>
    <row r="494" spans="1:3">
      <c r="A494" s="28">
        <v>20602</v>
      </c>
      <c r="B494" s="29" t="s">
        <v>410</v>
      </c>
      <c r="C494" s="27">
        <f>SUM(C495:C502)</f>
        <v>0</v>
      </c>
    </row>
    <row r="495" spans="1:3">
      <c r="A495" s="28">
        <v>2060201</v>
      </c>
      <c r="B495" s="25" t="s">
        <v>411</v>
      </c>
      <c r="C495" s="27">
        <v>0</v>
      </c>
    </row>
    <row r="496" spans="1:3">
      <c r="A496" s="28">
        <v>2060202</v>
      </c>
      <c r="B496" s="25" t="s">
        <v>412</v>
      </c>
      <c r="C496" s="27">
        <v>0</v>
      </c>
    </row>
    <row r="497" spans="1:3">
      <c r="A497" s="28">
        <v>2060203</v>
      </c>
      <c r="B497" s="25" t="s">
        <v>413</v>
      </c>
      <c r="C497" s="27">
        <v>0</v>
      </c>
    </row>
    <row r="498" spans="1:3">
      <c r="A498" s="28">
        <v>2060204</v>
      </c>
      <c r="B498" s="25" t="s">
        <v>414</v>
      </c>
      <c r="C498" s="27">
        <v>0</v>
      </c>
    </row>
    <row r="499" spans="1:3">
      <c r="A499" s="28">
        <v>2060205</v>
      </c>
      <c r="B499" s="25" t="s">
        <v>415</v>
      </c>
      <c r="C499" s="27">
        <v>0</v>
      </c>
    </row>
    <row r="500" spans="1:3">
      <c r="A500" s="28">
        <v>2060206</v>
      </c>
      <c r="B500" s="25" t="s">
        <v>416</v>
      </c>
      <c r="C500" s="27">
        <v>0</v>
      </c>
    </row>
    <row r="501" spans="1:3">
      <c r="A501" s="28">
        <v>2060207</v>
      </c>
      <c r="B501" s="25" t="s">
        <v>417</v>
      </c>
      <c r="C501" s="27">
        <v>0</v>
      </c>
    </row>
    <row r="502" spans="1:3">
      <c r="A502" s="28">
        <v>2060299</v>
      </c>
      <c r="B502" s="25" t="s">
        <v>418</v>
      </c>
      <c r="C502" s="27">
        <v>0</v>
      </c>
    </row>
    <row r="503" spans="1:3">
      <c r="A503" s="28">
        <v>20603</v>
      </c>
      <c r="B503" s="29" t="s">
        <v>419</v>
      </c>
      <c r="C503" s="27">
        <f>SUM(C504:C508)</f>
        <v>0</v>
      </c>
    </row>
    <row r="504" spans="1:3">
      <c r="A504" s="28">
        <v>2060301</v>
      </c>
      <c r="B504" s="25" t="s">
        <v>411</v>
      </c>
      <c r="C504" s="27">
        <v>0</v>
      </c>
    </row>
    <row r="505" spans="1:3">
      <c r="A505" s="28">
        <v>2060302</v>
      </c>
      <c r="B505" s="25" t="s">
        <v>420</v>
      </c>
      <c r="C505" s="27">
        <v>0</v>
      </c>
    </row>
    <row r="506" spans="1:3">
      <c r="A506" s="28">
        <v>2060303</v>
      </c>
      <c r="B506" s="25" t="s">
        <v>421</v>
      </c>
      <c r="C506" s="27">
        <v>0</v>
      </c>
    </row>
    <row r="507" spans="1:3">
      <c r="A507" s="28">
        <v>2060304</v>
      </c>
      <c r="B507" s="25" t="s">
        <v>422</v>
      </c>
      <c r="C507" s="27">
        <v>0</v>
      </c>
    </row>
    <row r="508" spans="1:3">
      <c r="A508" s="28">
        <v>2060399</v>
      </c>
      <c r="B508" s="25" t="s">
        <v>423</v>
      </c>
      <c r="C508" s="27">
        <v>0</v>
      </c>
    </row>
    <row r="509" spans="1:3">
      <c r="A509" s="28">
        <v>20604</v>
      </c>
      <c r="B509" s="29" t="s">
        <v>424</v>
      </c>
      <c r="C509" s="27">
        <f>SUM(C510:C514)</f>
        <v>7167</v>
      </c>
    </row>
    <row r="510" spans="1:3">
      <c r="A510" s="28">
        <v>2060401</v>
      </c>
      <c r="B510" s="25" t="s">
        <v>411</v>
      </c>
      <c r="C510" s="27">
        <v>0</v>
      </c>
    </row>
    <row r="511" spans="1:3">
      <c r="A511" s="28">
        <v>2060402</v>
      </c>
      <c r="B511" s="25" t="s">
        <v>425</v>
      </c>
      <c r="C511" s="27">
        <v>535</v>
      </c>
    </row>
    <row r="512" spans="1:3">
      <c r="A512" s="28">
        <v>2060403</v>
      </c>
      <c r="B512" s="25" t="s">
        <v>426</v>
      </c>
      <c r="C512" s="27">
        <v>0</v>
      </c>
    </row>
    <row r="513" spans="1:3">
      <c r="A513" s="28">
        <v>2060404</v>
      </c>
      <c r="B513" s="25" t="s">
        <v>427</v>
      </c>
      <c r="C513" s="27">
        <v>6500</v>
      </c>
    </row>
    <row r="514" spans="1:3">
      <c r="A514" s="28">
        <v>2060499</v>
      </c>
      <c r="B514" s="25" t="s">
        <v>428</v>
      </c>
      <c r="C514" s="27">
        <v>132</v>
      </c>
    </row>
    <row r="515" spans="1:3">
      <c r="A515" s="28">
        <v>20605</v>
      </c>
      <c r="B515" s="29" t="s">
        <v>429</v>
      </c>
      <c r="C515" s="27">
        <f>SUM(C516:C519)</f>
        <v>3711</v>
      </c>
    </row>
    <row r="516" spans="1:3">
      <c r="A516" s="28">
        <v>2060501</v>
      </c>
      <c r="B516" s="25" t="s">
        <v>411</v>
      </c>
      <c r="C516" s="27">
        <v>0</v>
      </c>
    </row>
    <row r="517" spans="1:3">
      <c r="A517" s="28">
        <v>2060502</v>
      </c>
      <c r="B517" s="25" t="s">
        <v>430</v>
      </c>
      <c r="C517" s="27">
        <v>0</v>
      </c>
    </row>
    <row r="518" spans="1:3">
      <c r="A518" s="28">
        <v>2060503</v>
      </c>
      <c r="B518" s="25" t="s">
        <v>431</v>
      </c>
      <c r="C518" s="27">
        <v>0</v>
      </c>
    </row>
    <row r="519" spans="1:3">
      <c r="A519" s="28">
        <v>2060599</v>
      </c>
      <c r="B519" s="25" t="s">
        <v>432</v>
      </c>
      <c r="C519" s="27">
        <v>3711</v>
      </c>
    </row>
    <row r="520" spans="1:3">
      <c r="A520" s="28">
        <v>20606</v>
      </c>
      <c r="B520" s="29" t="s">
        <v>433</v>
      </c>
      <c r="C520" s="27">
        <f>SUM(C521:C524)</f>
        <v>176</v>
      </c>
    </row>
    <row r="521" spans="1:3">
      <c r="A521" s="28">
        <v>2060601</v>
      </c>
      <c r="B521" s="25" t="s">
        <v>434</v>
      </c>
      <c r="C521" s="27">
        <v>124</v>
      </c>
    </row>
    <row r="522" spans="1:3">
      <c r="A522" s="28">
        <v>2060602</v>
      </c>
      <c r="B522" s="25" t="s">
        <v>435</v>
      </c>
      <c r="C522" s="27">
        <v>37</v>
      </c>
    </row>
    <row r="523" spans="1:3">
      <c r="A523" s="28">
        <v>2060603</v>
      </c>
      <c r="B523" s="25" t="s">
        <v>436</v>
      </c>
      <c r="C523" s="27">
        <v>0</v>
      </c>
    </row>
    <row r="524" spans="1:3">
      <c r="A524" s="28">
        <v>2060699</v>
      </c>
      <c r="B524" s="25" t="s">
        <v>437</v>
      </c>
      <c r="C524" s="27">
        <v>15</v>
      </c>
    </row>
    <row r="525" spans="1:3">
      <c r="A525" s="28">
        <v>20607</v>
      </c>
      <c r="B525" s="29" t="s">
        <v>438</v>
      </c>
      <c r="C525" s="27">
        <f>SUM(C526:C531)</f>
        <v>477</v>
      </c>
    </row>
    <row r="526" spans="1:3">
      <c r="A526" s="28">
        <v>2060701</v>
      </c>
      <c r="B526" s="25" t="s">
        <v>411</v>
      </c>
      <c r="C526" s="27">
        <v>175</v>
      </c>
    </row>
    <row r="527" spans="1:3">
      <c r="A527" s="28">
        <v>2060702</v>
      </c>
      <c r="B527" s="25" t="s">
        <v>439</v>
      </c>
      <c r="C527" s="27">
        <v>146</v>
      </c>
    </row>
    <row r="528" spans="1:3">
      <c r="A528" s="28">
        <v>2060703</v>
      </c>
      <c r="B528" s="25" t="s">
        <v>440</v>
      </c>
      <c r="C528" s="27">
        <v>0</v>
      </c>
    </row>
    <row r="529" spans="1:3">
      <c r="A529" s="28">
        <v>2060704</v>
      </c>
      <c r="B529" s="25" t="s">
        <v>441</v>
      </c>
      <c r="C529" s="27">
        <v>0</v>
      </c>
    </row>
    <row r="530" spans="1:3">
      <c r="A530" s="28">
        <v>2060705</v>
      </c>
      <c r="B530" s="25" t="s">
        <v>442</v>
      </c>
      <c r="C530" s="27">
        <v>140</v>
      </c>
    </row>
    <row r="531" spans="1:3">
      <c r="A531" s="28">
        <v>2060799</v>
      </c>
      <c r="B531" s="25" t="s">
        <v>443</v>
      </c>
      <c r="C531" s="27">
        <v>16</v>
      </c>
    </row>
    <row r="532" spans="1:3">
      <c r="A532" s="28">
        <v>20608</v>
      </c>
      <c r="B532" s="29" t="s">
        <v>444</v>
      </c>
      <c r="C532" s="27">
        <f>SUM(C533:C535)</f>
        <v>0</v>
      </c>
    </row>
    <row r="533" spans="1:3">
      <c r="A533" s="28">
        <v>2060801</v>
      </c>
      <c r="B533" s="25" t="s">
        <v>445</v>
      </c>
      <c r="C533" s="27">
        <v>0</v>
      </c>
    </row>
    <row r="534" spans="1:3">
      <c r="A534" s="28">
        <v>2060802</v>
      </c>
      <c r="B534" s="25" t="s">
        <v>446</v>
      </c>
      <c r="C534" s="27">
        <v>0</v>
      </c>
    </row>
    <row r="535" spans="1:3">
      <c r="A535" s="28">
        <v>2060899</v>
      </c>
      <c r="B535" s="25" t="s">
        <v>447</v>
      </c>
      <c r="C535" s="27">
        <v>0</v>
      </c>
    </row>
    <row r="536" spans="1:3">
      <c r="A536" s="28">
        <v>20609</v>
      </c>
      <c r="B536" s="29" t="s">
        <v>448</v>
      </c>
      <c r="C536" s="27">
        <f>C537+C538</f>
        <v>0</v>
      </c>
    </row>
    <row r="537" spans="1:3">
      <c r="A537" s="28">
        <v>2060901</v>
      </c>
      <c r="B537" s="25" t="s">
        <v>449</v>
      </c>
      <c r="C537" s="27">
        <v>0</v>
      </c>
    </row>
    <row r="538" spans="1:3">
      <c r="A538" s="28">
        <v>2060902</v>
      </c>
      <c r="B538" s="25" t="s">
        <v>450</v>
      </c>
      <c r="C538" s="27">
        <v>0</v>
      </c>
    </row>
    <row r="539" spans="1:3">
      <c r="A539" s="28">
        <v>20699</v>
      </c>
      <c r="B539" s="29" t="s">
        <v>451</v>
      </c>
      <c r="C539" s="27">
        <f>SUM(C540:C543)</f>
        <v>645</v>
      </c>
    </row>
    <row r="540" spans="1:3">
      <c r="A540" s="28">
        <v>2069901</v>
      </c>
      <c r="B540" s="25" t="s">
        <v>452</v>
      </c>
      <c r="C540" s="27">
        <v>0</v>
      </c>
    </row>
    <row r="541" spans="1:3">
      <c r="A541" s="28">
        <v>2069902</v>
      </c>
      <c r="B541" s="25" t="s">
        <v>453</v>
      </c>
      <c r="C541" s="27">
        <v>0</v>
      </c>
    </row>
    <row r="542" spans="1:3">
      <c r="A542" s="28">
        <v>2069903</v>
      </c>
      <c r="B542" s="25" t="s">
        <v>454</v>
      </c>
      <c r="C542" s="27">
        <v>0</v>
      </c>
    </row>
    <row r="543" spans="1:3">
      <c r="A543" s="28">
        <v>2069999</v>
      </c>
      <c r="B543" s="25" t="s">
        <v>455</v>
      </c>
      <c r="C543" s="27">
        <v>645</v>
      </c>
    </row>
    <row r="544" spans="1:3">
      <c r="A544" s="28">
        <v>207</v>
      </c>
      <c r="B544" s="29" t="s">
        <v>456</v>
      </c>
      <c r="C544" s="27">
        <f>SUM(C545,C559,C567,C578,C589)</f>
        <v>14572</v>
      </c>
    </row>
    <row r="545" spans="1:3">
      <c r="A545" s="28">
        <v>20701</v>
      </c>
      <c r="B545" s="29" t="s">
        <v>457</v>
      </c>
      <c r="C545" s="27">
        <f>SUM(C546:C558)</f>
        <v>5569</v>
      </c>
    </row>
    <row r="546" spans="1:3">
      <c r="A546" s="28">
        <v>2070101</v>
      </c>
      <c r="B546" s="25" t="s">
        <v>82</v>
      </c>
      <c r="C546" s="27">
        <v>760</v>
      </c>
    </row>
    <row r="547" spans="1:3">
      <c r="A547" s="28">
        <v>2070102</v>
      </c>
      <c r="B547" s="25" t="s">
        <v>83</v>
      </c>
      <c r="C547" s="27">
        <v>348</v>
      </c>
    </row>
    <row r="548" spans="1:3">
      <c r="A548" s="28">
        <v>2070103</v>
      </c>
      <c r="B548" s="25" t="s">
        <v>84</v>
      </c>
      <c r="C548" s="27">
        <v>0</v>
      </c>
    </row>
    <row r="549" spans="1:3">
      <c r="A549" s="28">
        <v>2070104</v>
      </c>
      <c r="B549" s="25" t="s">
        <v>458</v>
      </c>
      <c r="C549" s="27">
        <v>2547</v>
      </c>
    </row>
    <row r="550" spans="1:3">
      <c r="A550" s="28">
        <v>2070105</v>
      </c>
      <c r="B550" s="25" t="s">
        <v>459</v>
      </c>
      <c r="C550" s="27">
        <v>0</v>
      </c>
    </row>
    <row r="551" spans="1:3">
      <c r="A551" s="28">
        <v>2070106</v>
      </c>
      <c r="B551" s="25" t="s">
        <v>460</v>
      </c>
      <c r="C551" s="27">
        <v>0</v>
      </c>
    </row>
    <row r="552" spans="1:3">
      <c r="A552" s="28">
        <v>2070107</v>
      </c>
      <c r="B552" s="25" t="s">
        <v>461</v>
      </c>
      <c r="C552" s="27">
        <v>856</v>
      </c>
    </row>
    <row r="553" spans="1:3">
      <c r="A553" s="28">
        <v>2070108</v>
      </c>
      <c r="B553" s="25" t="s">
        <v>462</v>
      </c>
      <c r="C553" s="27">
        <v>300</v>
      </c>
    </row>
    <row r="554" spans="1:3">
      <c r="A554" s="28">
        <v>2070109</v>
      </c>
      <c r="B554" s="25" t="s">
        <v>463</v>
      </c>
      <c r="C554" s="27">
        <v>413</v>
      </c>
    </row>
    <row r="555" spans="1:3">
      <c r="A555" s="28">
        <v>2070110</v>
      </c>
      <c r="B555" s="25" t="s">
        <v>464</v>
      </c>
      <c r="C555" s="27">
        <v>0</v>
      </c>
    </row>
    <row r="556" spans="1:3">
      <c r="A556" s="28">
        <v>2070111</v>
      </c>
      <c r="B556" s="25" t="s">
        <v>465</v>
      </c>
      <c r="C556" s="27">
        <v>159</v>
      </c>
    </row>
    <row r="557" spans="1:3">
      <c r="A557" s="28">
        <v>2070112</v>
      </c>
      <c r="B557" s="25" t="s">
        <v>466</v>
      </c>
      <c r="C557" s="27">
        <v>178</v>
      </c>
    </row>
    <row r="558" spans="1:3">
      <c r="A558" s="28">
        <v>2070199</v>
      </c>
      <c r="B558" s="25" t="s">
        <v>467</v>
      </c>
      <c r="C558" s="27">
        <v>8</v>
      </c>
    </row>
    <row r="559" spans="1:3">
      <c r="A559" s="28">
        <v>20702</v>
      </c>
      <c r="B559" s="29" t="s">
        <v>468</v>
      </c>
      <c r="C559" s="27">
        <f>SUM(C560:C566)</f>
        <v>1341</v>
      </c>
    </row>
    <row r="560" spans="1:3">
      <c r="A560" s="28">
        <v>2070201</v>
      </c>
      <c r="B560" s="25" t="s">
        <v>82</v>
      </c>
      <c r="C560" s="27">
        <v>0</v>
      </c>
    </row>
    <row r="561" spans="1:3">
      <c r="A561" s="28">
        <v>2070202</v>
      </c>
      <c r="B561" s="25" t="s">
        <v>83</v>
      </c>
      <c r="C561" s="27">
        <v>0</v>
      </c>
    </row>
    <row r="562" spans="1:3">
      <c r="A562" s="28">
        <v>2070203</v>
      </c>
      <c r="B562" s="25" t="s">
        <v>84</v>
      </c>
      <c r="C562" s="27">
        <v>0</v>
      </c>
    </row>
    <row r="563" spans="1:3">
      <c r="A563" s="28">
        <v>2070204</v>
      </c>
      <c r="B563" s="25" t="s">
        <v>469</v>
      </c>
      <c r="C563" s="27">
        <v>138</v>
      </c>
    </row>
    <row r="564" spans="1:3">
      <c r="A564" s="28">
        <v>2070205</v>
      </c>
      <c r="B564" s="25" t="s">
        <v>470</v>
      </c>
      <c r="C564" s="27">
        <v>1053</v>
      </c>
    </row>
    <row r="565" spans="1:3">
      <c r="A565" s="28">
        <v>2070206</v>
      </c>
      <c r="B565" s="25" t="s">
        <v>471</v>
      </c>
      <c r="C565" s="27">
        <v>150</v>
      </c>
    </row>
    <row r="566" spans="1:3">
      <c r="A566" s="28">
        <v>2070299</v>
      </c>
      <c r="B566" s="25" t="s">
        <v>472</v>
      </c>
      <c r="C566" s="27">
        <v>0</v>
      </c>
    </row>
    <row r="567" spans="1:3">
      <c r="A567" s="28">
        <v>20703</v>
      </c>
      <c r="B567" s="29" t="s">
        <v>473</v>
      </c>
      <c r="C567" s="27">
        <f>SUM(C568:C577)</f>
        <v>445</v>
      </c>
    </row>
    <row r="568" spans="1:3">
      <c r="A568" s="28">
        <v>2070301</v>
      </c>
      <c r="B568" s="25" t="s">
        <v>82</v>
      </c>
      <c r="C568" s="27">
        <v>0</v>
      </c>
    </row>
    <row r="569" spans="1:3">
      <c r="A569" s="28">
        <v>2070302</v>
      </c>
      <c r="B569" s="25" t="s">
        <v>83</v>
      </c>
      <c r="C569" s="27">
        <v>0</v>
      </c>
    </row>
    <row r="570" spans="1:3">
      <c r="A570" s="28">
        <v>2070303</v>
      </c>
      <c r="B570" s="25" t="s">
        <v>84</v>
      </c>
      <c r="C570" s="27">
        <v>0</v>
      </c>
    </row>
    <row r="571" spans="1:3">
      <c r="A571" s="28">
        <v>2070304</v>
      </c>
      <c r="B571" s="25" t="s">
        <v>474</v>
      </c>
      <c r="C571" s="27">
        <v>0</v>
      </c>
    </row>
    <row r="572" spans="1:3">
      <c r="A572" s="28">
        <v>2070305</v>
      </c>
      <c r="B572" s="25" t="s">
        <v>475</v>
      </c>
      <c r="C572" s="27">
        <v>0</v>
      </c>
    </row>
    <row r="573" spans="1:3">
      <c r="A573" s="28">
        <v>2070306</v>
      </c>
      <c r="B573" s="25" t="s">
        <v>476</v>
      </c>
      <c r="C573" s="27">
        <v>0</v>
      </c>
    </row>
    <row r="574" spans="1:3">
      <c r="A574" s="28">
        <v>2070307</v>
      </c>
      <c r="B574" s="25" t="s">
        <v>477</v>
      </c>
      <c r="C574" s="27">
        <v>281</v>
      </c>
    </row>
    <row r="575" spans="1:3">
      <c r="A575" s="28">
        <v>2070308</v>
      </c>
      <c r="B575" s="25" t="s">
        <v>478</v>
      </c>
      <c r="C575" s="27">
        <v>164</v>
      </c>
    </row>
    <row r="576" spans="1:3">
      <c r="A576" s="28">
        <v>2070309</v>
      </c>
      <c r="B576" s="25" t="s">
        <v>479</v>
      </c>
      <c r="C576" s="27">
        <v>0</v>
      </c>
    </row>
    <row r="577" spans="1:3">
      <c r="A577" s="28">
        <v>2070399</v>
      </c>
      <c r="B577" s="25" t="s">
        <v>480</v>
      </c>
      <c r="C577" s="27">
        <v>0</v>
      </c>
    </row>
    <row r="578" spans="1:3">
      <c r="A578" s="28">
        <v>20704</v>
      </c>
      <c r="B578" s="29" t="s">
        <v>481</v>
      </c>
      <c r="C578" s="27">
        <f>SUM(C579:C588)</f>
        <v>6516</v>
      </c>
    </row>
    <row r="579" spans="1:3">
      <c r="A579" s="28">
        <v>2070401</v>
      </c>
      <c r="B579" s="25" t="s">
        <v>82</v>
      </c>
      <c r="C579" s="27">
        <v>0</v>
      </c>
    </row>
    <row r="580" spans="1:3">
      <c r="A580" s="28">
        <v>2070402</v>
      </c>
      <c r="B580" s="25" t="s">
        <v>83</v>
      </c>
      <c r="C580" s="27">
        <v>0</v>
      </c>
    </row>
    <row r="581" spans="1:3">
      <c r="A581" s="28">
        <v>2070403</v>
      </c>
      <c r="B581" s="25" t="s">
        <v>84</v>
      </c>
      <c r="C581" s="27">
        <v>0</v>
      </c>
    </row>
    <row r="582" spans="1:3">
      <c r="A582" s="28">
        <v>2070404</v>
      </c>
      <c r="B582" s="25" t="s">
        <v>482</v>
      </c>
      <c r="C582" s="27">
        <v>8</v>
      </c>
    </row>
    <row r="583" spans="1:3">
      <c r="A583" s="28">
        <v>2070405</v>
      </c>
      <c r="B583" s="25" t="s">
        <v>483</v>
      </c>
      <c r="C583" s="27">
        <v>5060</v>
      </c>
    </row>
    <row r="584" spans="1:3">
      <c r="A584" s="28">
        <v>2070406</v>
      </c>
      <c r="B584" s="25" t="s">
        <v>484</v>
      </c>
      <c r="C584" s="27">
        <v>0</v>
      </c>
    </row>
    <row r="585" spans="1:3">
      <c r="A585" s="28">
        <v>2070407</v>
      </c>
      <c r="B585" s="25" t="s">
        <v>485</v>
      </c>
      <c r="C585" s="27">
        <v>0</v>
      </c>
    </row>
    <row r="586" spans="1:3">
      <c r="A586" s="28">
        <v>2070408</v>
      </c>
      <c r="B586" s="25" t="s">
        <v>486</v>
      </c>
      <c r="C586" s="27">
        <v>1429</v>
      </c>
    </row>
    <row r="587" spans="1:3">
      <c r="A587" s="28">
        <v>2070409</v>
      </c>
      <c r="B587" s="25" t="s">
        <v>487</v>
      </c>
      <c r="C587" s="27">
        <v>0</v>
      </c>
    </row>
    <row r="588" spans="1:3">
      <c r="A588" s="28">
        <v>2070499</v>
      </c>
      <c r="B588" s="25" t="s">
        <v>488</v>
      </c>
      <c r="C588" s="27">
        <v>19</v>
      </c>
    </row>
    <row r="589" spans="1:3">
      <c r="A589" s="28">
        <v>20799</v>
      </c>
      <c r="B589" s="29" t="s">
        <v>489</v>
      </c>
      <c r="C589" s="27">
        <f>SUM(C590:C592)</f>
        <v>701</v>
      </c>
    </row>
    <row r="590" spans="1:3">
      <c r="A590" s="28">
        <v>2079902</v>
      </c>
      <c r="B590" s="25" t="s">
        <v>490</v>
      </c>
      <c r="C590" s="27">
        <v>551</v>
      </c>
    </row>
    <row r="591" spans="1:3">
      <c r="A591" s="28">
        <v>2079903</v>
      </c>
      <c r="B591" s="25" t="s">
        <v>491</v>
      </c>
      <c r="C591" s="27">
        <v>0</v>
      </c>
    </row>
    <row r="592" spans="1:3">
      <c r="A592" s="28">
        <v>2079999</v>
      </c>
      <c r="B592" s="25" t="s">
        <v>492</v>
      </c>
      <c r="C592" s="27">
        <v>150</v>
      </c>
    </row>
    <row r="593" spans="1:3">
      <c r="A593" s="28">
        <v>208</v>
      </c>
      <c r="B593" s="29" t="s">
        <v>493</v>
      </c>
      <c r="C593" s="27">
        <f>SUM(C594,C608,C619,C621,C630,C634,C644,C652,C658,C665,C674,C679,C684,C687,C690,C693,C696,C699,C703,C708)</f>
        <v>59649</v>
      </c>
    </row>
    <row r="594" spans="1:3">
      <c r="A594" s="28">
        <v>20801</v>
      </c>
      <c r="B594" s="29" t="s">
        <v>494</v>
      </c>
      <c r="C594" s="27">
        <f>SUM(C595:C607)</f>
        <v>4184</v>
      </c>
    </row>
    <row r="595" spans="1:3">
      <c r="A595" s="28">
        <v>2080101</v>
      </c>
      <c r="B595" s="25" t="s">
        <v>82</v>
      </c>
      <c r="C595" s="27">
        <v>1578</v>
      </c>
    </row>
    <row r="596" spans="1:3">
      <c r="A596" s="28">
        <v>2080102</v>
      </c>
      <c r="B596" s="25" t="s">
        <v>83</v>
      </c>
      <c r="C596" s="27">
        <v>537</v>
      </c>
    </row>
    <row r="597" spans="1:3">
      <c r="A597" s="28">
        <v>2080103</v>
      </c>
      <c r="B597" s="25" t="s">
        <v>84</v>
      </c>
      <c r="C597" s="27">
        <v>0</v>
      </c>
    </row>
    <row r="598" spans="1:3">
      <c r="A598" s="28">
        <v>2080104</v>
      </c>
      <c r="B598" s="25" t="s">
        <v>495</v>
      </c>
      <c r="C598" s="27">
        <v>0</v>
      </c>
    </row>
    <row r="599" spans="1:3">
      <c r="A599" s="28">
        <v>2080105</v>
      </c>
      <c r="B599" s="25" t="s">
        <v>496</v>
      </c>
      <c r="C599" s="27">
        <v>40</v>
      </c>
    </row>
    <row r="600" spans="1:3">
      <c r="A600" s="28">
        <v>2080106</v>
      </c>
      <c r="B600" s="25" t="s">
        <v>497</v>
      </c>
      <c r="C600" s="27">
        <v>0</v>
      </c>
    </row>
    <row r="601" spans="1:3">
      <c r="A601" s="28">
        <v>2080107</v>
      </c>
      <c r="B601" s="25" t="s">
        <v>498</v>
      </c>
      <c r="C601" s="27">
        <v>116</v>
      </c>
    </row>
    <row r="602" spans="1:3">
      <c r="A602" s="28">
        <v>2080108</v>
      </c>
      <c r="B602" s="25" t="s">
        <v>125</v>
      </c>
      <c r="C602" s="27">
        <v>377</v>
      </c>
    </row>
    <row r="603" spans="1:3">
      <c r="A603" s="28">
        <v>2080109</v>
      </c>
      <c r="B603" s="25" t="s">
        <v>499</v>
      </c>
      <c r="C603" s="27">
        <v>1182</v>
      </c>
    </row>
    <row r="604" spans="1:3">
      <c r="A604" s="28">
        <v>2080110</v>
      </c>
      <c r="B604" s="25" t="s">
        <v>500</v>
      </c>
      <c r="C604" s="27">
        <v>0</v>
      </c>
    </row>
    <row r="605" spans="1:3">
      <c r="A605" s="28">
        <v>2080111</v>
      </c>
      <c r="B605" s="25" t="s">
        <v>501</v>
      </c>
      <c r="C605" s="27">
        <v>70</v>
      </c>
    </row>
    <row r="606" spans="1:3">
      <c r="A606" s="28">
        <v>2080112</v>
      </c>
      <c r="B606" s="25" t="s">
        <v>502</v>
      </c>
      <c r="C606" s="27">
        <v>8</v>
      </c>
    </row>
    <row r="607" spans="1:3">
      <c r="A607" s="28">
        <v>2080199</v>
      </c>
      <c r="B607" s="25" t="s">
        <v>503</v>
      </c>
      <c r="C607" s="27">
        <v>276</v>
      </c>
    </row>
    <row r="608" spans="1:3">
      <c r="A608" s="28">
        <v>20802</v>
      </c>
      <c r="B608" s="29" t="s">
        <v>504</v>
      </c>
      <c r="C608" s="27">
        <f>SUM(C609:C618)</f>
        <v>2027</v>
      </c>
    </row>
    <row r="609" spans="1:3">
      <c r="A609" s="28">
        <v>2080201</v>
      </c>
      <c r="B609" s="25" t="s">
        <v>82</v>
      </c>
      <c r="C609" s="27">
        <v>624</v>
      </c>
    </row>
    <row r="610" spans="1:3">
      <c r="A610" s="28">
        <v>2080202</v>
      </c>
      <c r="B610" s="25" t="s">
        <v>83</v>
      </c>
      <c r="C610" s="27">
        <v>201</v>
      </c>
    </row>
    <row r="611" spans="1:3">
      <c r="A611" s="28">
        <v>2080203</v>
      </c>
      <c r="B611" s="25" t="s">
        <v>84</v>
      </c>
      <c r="C611" s="27">
        <v>0</v>
      </c>
    </row>
    <row r="612" spans="1:3">
      <c r="A612" s="28">
        <v>2080204</v>
      </c>
      <c r="B612" s="25" t="s">
        <v>505</v>
      </c>
      <c r="C612" s="27">
        <v>165</v>
      </c>
    </row>
    <row r="613" spans="1:3">
      <c r="A613" s="28">
        <v>2080205</v>
      </c>
      <c r="B613" s="25" t="s">
        <v>506</v>
      </c>
      <c r="C613" s="27">
        <v>149</v>
      </c>
    </row>
    <row r="614" spans="1:3">
      <c r="A614" s="28">
        <v>2080206</v>
      </c>
      <c r="B614" s="25" t="s">
        <v>507</v>
      </c>
      <c r="C614" s="27">
        <v>30</v>
      </c>
    </row>
    <row r="615" spans="1:3">
      <c r="A615" s="28">
        <v>2080207</v>
      </c>
      <c r="B615" s="25" t="s">
        <v>508</v>
      </c>
      <c r="C615" s="27">
        <v>27</v>
      </c>
    </row>
    <row r="616" spans="1:3">
      <c r="A616" s="28">
        <v>2080208</v>
      </c>
      <c r="B616" s="25" t="s">
        <v>509</v>
      </c>
      <c r="C616" s="27">
        <v>102</v>
      </c>
    </row>
    <row r="617" spans="1:3">
      <c r="A617" s="28">
        <v>2080209</v>
      </c>
      <c r="B617" s="25" t="s">
        <v>510</v>
      </c>
      <c r="C617" s="27">
        <v>3</v>
      </c>
    </row>
    <row r="618" spans="1:3">
      <c r="A618" s="28">
        <v>2080299</v>
      </c>
      <c r="B618" s="25" t="s">
        <v>511</v>
      </c>
      <c r="C618" s="27">
        <v>726</v>
      </c>
    </row>
    <row r="619" spans="1:3">
      <c r="A619" s="28">
        <v>20804</v>
      </c>
      <c r="B619" s="29" t="s">
        <v>512</v>
      </c>
      <c r="C619" s="27">
        <f>C620</f>
        <v>0</v>
      </c>
    </row>
    <row r="620" spans="1:3">
      <c r="A620" s="28">
        <v>2080402</v>
      </c>
      <c r="B620" s="25" t="s">
        <v>513</v>
      </c>
      <c r="C620" s="27">
        <v>0</v>
      </c>
    </row>
    <row r="621" spans="1:3">
      <c r="A621" s="28">
        <v>20805</v>
      </c>
      <c r="B621" s="29" t="s">
        <v>514</v>
      </c>
      <c r="C621" s="27">
        <f>SUM(C622:C629)</f>
        <v>9039</v>
      </c>
    </row>
    <row r="622" spans="1:3">
      <c r="A622" s="28">
        <v>2080501</v>
      </c>
      <c r="B622" s="25" t="s">
        <v>515</v>
      </c>
      <c r="C622" s="27">
        <v>777</v>
      </c>
    </row>
    <row r="623" spans="1:3">
      <c r="A623" s="28">
        <v>2080502</v>
      </c>
      <c r="B623" s="25" t="s">
        <v>516</v>
      </c>
      <c r="C623" s="27">
        <v>158</v>
      </c>
    </row>
    <row r="624" spans="1:3">
      <c r="A624" s="28">
        <v>2080503</v>
      </c>
      <c r="B624" s="25" t="s">
        <v>517</v>
      </c>
      <c r="C624" s="27">
        <v>0</v>
      </c>
    </row>
    <row r="625" spans="1:3">
      <c r="A625" s="28">
        <v>2080504</v>
      </c>
      <c r="B625" s="25" t="s">
        <v>518</v>
      </c>
      <c r="C625" s="27">
        <v>0</v>
      </c>
    </row>
    <row r="626" spans="1:3">
      <c r="A626" s="28">
        <v>2080505</v>
      </c>
      <c r="B626" s="25" t="s">
        <v>519</v>
      </c>
      <c r="C626" s="27">
        <v>7129</v>
      </c>
    </row>
    <row r="627" spans="1:3">
      <c r="A627" s="28">
        <v>2080506</v>
      </c>
      <c r="B627" s="25" t="s">
        <v>520</v>
      </c>
      <c r="C627" s="27">
        <v>0</v>
      </c>
    </row>
    <row r="628" spans="1:3">
      <c r="A628" s="28">
        <v>2080507</v>
      </c>
      <c r="B628" s="25" t="s">
        <v>521</v>
      </c>
      <c r="C628" s="27">
        <v>975</v>
      </c>
    </row>
    <row r="629" spans="1:3">
      <c r="A629" s="28">
        <v>2080599</v>
      </c>
      <c r="B629" s="25" t="s">
        <v>522</v>
      </c>
      <c r="C629" s="27">
        <v>0</v>
      </c>
    </row>
    <row r="630" spans="1:3">
      <c r="A630" s="28">
        <v>20806</v>
      </c>
      <c r="B630" s="29" t="s">
        <v>523</v>
      </c>
      <c r="C630" s="27">
        <f>SUM(C631:C633)</f>
        <v>150</v>
      </c>
    </row>
    <row r="631" spans="1:3">
      <c r="A631" s="28">
        <v>2080601</v>
      </c>
      <c r="B631" s="25" t="s">
        <v>524</v>
      </c>
      <c r="C631" s="27">
        <v>150</v>
      </c>
    </row>
    <row r="632" spans="1:3">
      <c r="A632" s="28">
        <v>2080602</v>
      </c>
      <c r="B632" s="25" t="s">
        <v>525</v>
      </c>
      <c r="C632" s="27">
        <v>0</v>
      </c>
    </row>
    <row r="633" spans="1:3">
      <c r="A633" s="28">
        <v>2080699</v>
      </c>
      <c r="B633" s="25" t="s">
        <v>526</v>
      </c>
      <c r="C633" s="27">
        <v>0</v>
      </c>
    </row>
    <row r="634" spans="1:3">
      <c r="A634" s="28">
        <v>20807</v>
      </c>
      <c r="B634" s="29" t="s">
        <v>527</v>
      </c>
      <c r="C634" s="27">
        <f>SUM(C635:C643)</f>
        <v>5825</v>
      </c>
    </row>
    <row r="635" spans="1:3">
      <c r="A635" s="28">
        <v>2080701</v>
      </c>
      <c r="B635" s="25" t="s">
        <v>528</v>
      </c>
      <c r="C635" s="27">
        <v>2133</v>
      </c>
    </row>
    <row r="636" spans="1:3">
      <c r="A636" s="28">
        <v>2080702</v>
      </c>
      <c r="B636" s="25" t="s">
        <v>529</v>
      </c>
      <c r="C636" s="27">
        <v>0</v>
      </c>
    </row>
    <row r="637" spans="1:3">
      <c r="A637" s="28">
        <v>2080704</v>
      </c>
      <c r="B637" s="25" t="s">
        <v>530</v>
      </c>
      <c r="C637" s="27">
        <v>3646</v>
      </c>
    </row>
    <row r="638" spans="1:3">
      <c r="A638" s="28">
        <v>2080705</v>
      </c>
      <c r="B638" s="25" t="s">
        <v>531</v>
      </c>
      <c r="C638" s="27">
        <v>0</v>
      </c>
    </row>
    <row r="639" spans="1:3">
      <c r="A639" s="28">
        <v>2080709</v>
      </c>
      <c r="B639" s="25" t="s">
        <v>532</v>
      </c>
      <c r="C639" s="27">
        <v>0</v>
      </c>
    </row>
    <row r="640" spans="1:3">
      <c r="A640" s="28">
        <v>2080711</v>
      </c>
      <c r="B640" s="25" t="s">
        <v>533</v>
      </c>
      <c r="C640" s="27">
        <v>0</v>
      </c>
    </row>
    <row r="641" spans="1:3">
      <c r="A641" s="28">
        <v>2080712</v>
      </c>
      <c r="B641" s="25" t="s">
        <v>534</v>
      </c>
      <c r="C641" s="27">
        <v>0</v>
      </c>
    </row>
    <row r="642" spans="1:3">
      <c r="A642" s="28">
        <v>2080713</v>
      </c>
      <c r="B642" s="25" t="s">
        <v>535</v>
      </c>
      <c r="C642" s="27">
        <v>0</v>
      </c>
    </row>
    <row r="643" spans="1:3">
      <c r="A643" s="28">
        <v>2080799</v>
      </c>
      <c r="B643" s="25" t="s">
        <v>536</v>
      </c>
      <c r="C643" s="27">
        <v>46</v>
      </c>
    </row>
    <row r="644" spans="1:3">
      <c r="A644" s="28">
        <v>20808</v>
      </c>
      <c r="B644" s="29" t="s">
        <v>537</v>
      </c>
      <c r="C644" s="27">
        <f>SUM(C645:C651)</f>
        <v>1593</v>
      </c>
    </row>
    <row r="645" spans="1:3">
      <c r="A645" s="28">
        <v>2080801</v>
      </c>
      <c r="B645" s="25" t="s">
        <v>538</v>
      </c>
      <c r="C645" s="27">
        <v>464</v>
      </c>
    </row>
    <row r="646" spans="1:3">
      <c r="A646" s="28">
        <v>2080802</v>
      </c>
      <c r="B646" s="25" t="s">
        <v>539</v>
      </c>
      <c r="C646" s="27">
        <v>392</v>
      </c>
    </row>
    <row r="647" spans="1:3">
      <c r="A647" s="28">
        <v>2080803</v>
      </c>
      <c r="B647" s="25" t="s">
        <v>540</v>
      </c>
      <c r="C647" s="27">
        <v>0</v>
      </c>
    </row>
    <row r="648" spans="1:3">
      <c r="A648" s="28">
        <v>2080804</v>
      </c>
      <c r="B648" s="25" t="s">
        <v>541</v>
      </c>
      <c r="C648" s="27">
        <v>200</v>
      </c>
    </row>
    <row r="649" spans="1:3">
      <c r="A649" s="28">
        <v>2080805</v>
      </c>
      <c r="B649" s="25" t="s">
        <v>542</v>
      </c>
      <c r="C649" s="27">
        <v>279</v>
      </c>
    </row>
    <row r="650" spans="1:3">
      <c r="A650" s="28">
        <v>2080806</v>
      </c>
      <c r="B650" s="25" t="s">
        <v>543</v>
      </c>
      <c r="C650" s="27">
        <v>0</v>
      </c>
    </row>
    <row r="651" spans="1:3">
      <c r="A651" s="28">
        <v>2080899</v>
      </c>
      <c r="B651" s="25" t="s">
        <v>544</v>
      </c>
      <c r="C651" s="27">
        <v>258</v>
      </c>
    </row>
    <row r="652" spans="1:3">
      <c r="A652" s="28">
        <v>20809</v>
      </c>
      <c r="B652" s="29" t="s">
        <v>545</v>
      </c>
      <c r="C652" s="27">
        <f>SUM(C653:C657)</f>
        <v>867</v>
      </c>
    </row>
    <row r="653" spans="1:3">
      <c r="A653" s="28">
        <v>2080901</v>
      </c>
      <c r="B653" s="25" t="s">
        <v>546</v>
      </c>
      <c r="C653" s="27">
        <v>17</v>
      </c>
    </row>
    <row r="654" spans="1:3">
      <c r="A654" s="28">
        <v>2080902</v>
      </c>
      <c r="B654" s="25" t="s">
        <v>547</v>
      </c>
      <c r="C654" s="27">
        <v>563</v>
      </c>
    </row>
    <row r="655" spans="1:3">
      <c r="A655" s="28">
        <v>2080903</v>
      </c>
      <c r="B655" s="25" t="s">
        <v>548</v>
      </c>
      <c r="C655" s="27">
        <v>93</v>
      </c>
    </row>
    <row r="656" spans="1:3">
      <c r="A656" s="28">
        <v>2080904</v>
      </c>
      <c r="B656" s="25" t="s">
        <v>549</v>
      </c>
      <c r="C656" s="27">
        <v>130</v>
      </c>
    </row>
    <row r="657" spans="1:3">
      <c r="A657" s="28">
        <v>2080999</v>
      </c>
      <c r="B657" s="25" t="s">
        <v>550</v>
      </c>
      <c r="C657" s="27">
        <v>64</v>
      </c>
    </row>
    <row r="658" spans="1:3">
      <c r="A658" s="28">
        <v>20810</v>
      </c>
      <c r="B658" s="29" t="s">
        <v>551</v>
      </c>
      <c r="C658" s="27">
        <f>SUM(C659:C664)</f>
        <v>1808</v>
      </c>
    </row>
    <row r="659" spans="1:3">
      <c r="A659" s="28">
        <v>2081001</v>
      </c>
      <c r="B659" s="25" t="s">
        <v>552</v>
      </c>
      <c r="C659" s="27">
        <v>40</v>
      </c>
    </row>
    <row r="660" spans="1:3">
      <c r="A660" s="28">
        <v>2081002</v>
      </c>
      <c r="B660" s="25" t="s">
        <v>553</v>
      </c>
      <c r="C660" s="27">
        <v>56</v>
      </c>
    </row>
    <row r="661" spans="1:3">
      <c r="A661" s="28">
        <v>2081003</v>
      </c>
      <c r="B661" s="25" t="s">
        <v>554</v>
      </c>
      <c r="C661" s="27">
        <v>0</v>
      </c>
    </row>
    <row r="662" spans="1:3">
      <c r="A662" s="28">
        <v>2081004</v>
      </c>
      <c r="B662" s="25" t="s">
        <v>555</v>
      </c>
      <c r="C662" s="27">
        <v>692</v>
      </c>
    </row>
    <row r="663" spans="1:3">
      <c r="A663" s="28">
        <v>2081005</v>
      </c>
      <c r="B663" s="25" t="s">
        <v>556</v>
      </c>
      <c r="C663" s="27">
        <v>539</v>
      </c>
    </row>
    <row r="664" spans="1:3">
      <c r="A664" s="28">
        <v>2081099</v>
      </c>
      <c r="B664" s="25" t="s">
        <v>557</v>
      </c>
      <c r="C664" s="27">
        <v>481</v>
      </c>
    </row>
    <row r="665" spans="1:3">
      <c r="A665" s="28">
        <v>20811</v>
      </c>
      <c r="B665" s="29" t="s">
        <v>558</v>
      </c>
      <c r="C665" s="27">
        <f>SUM(C666:C673)</f>
        <v>1792</v>
      </c>
    </row>
    <row r="666" spans="1:3">
      <c r="A666" s="28">
        <v>2081101</v>
      </c>
      <c r="B666" s="25" t="s">
        <v>82</v>
      </c>
      <c r="C666" s="27">
        <v>286</v>
      </c>
    </row>
    <row r="667" spans="1:3">
      <c r="A667" s="28">
        <v>2081102</v>
      </c>
      <c r="B667" s="25" t="s">
        <v>83</v>
      </c>
      <c r="C667" s="27">
        <v>9</v>
      </c>
    </row>
    <row r="668" spans="1:3">
      <c r="A668" s="28">
        <v>2081103</v>
      </c>
      <c r="B668" s="25" t="s">
        <v>84</v>
      </c>
      <c r="C668" s="27">
        <v>0</v>
      </c>
    </row>
    <row r="669" spans="1:3">
      <c r="A669" s="28">
        <v>2081104</v>
      </c>
      <c r="B669" s="25" t="s">
        <v>559</v>
      </c>
      <c r="C669" s="27">
        <v>124</v>
      </c>
    </row>
    <row r="670" spans="1:3">
      <c r="A670" s="28">
        <v>2081105</v>
      </c>
      <c r="B670" s="25" t="s">
        <v>560</v>
      </c>
      <c r="C670" s="27">
        <v>136</v>
      </c>
    </row>
    <row r="671" spans="1:3">
      <c r="A671" s="28">
        <v>2081106</v>
      </c>
      <c r="B671" s="25" t="s">
        <v>561</v>
      </c>
      <c r="C671" s="27">
        <v>0</v>
      </c>
    </row>
    <row r="672" spans="1:3">
      <c r="A672" s="28">
        <v>2081107</v>
      </c>
      <c r="B672" s="25" t="s">
        <v>562</v>
      </c>
      <c r="C672" s="27">
        <v>163</v>
      </c>
    </row>
    <row r="673" spans="1:3">
      <c r="A673" s="28">
        <v>2081199</v>
      </c>
      <c r="B673" s="25" t="s">
        <v>563</v>
      </c>
      <c r="C673" s="27">
        <v>1074</v>
      </c>
    </row>
    <row r="674" spans="1:3">
      <c r="A674" s="28">
        <v>20815</v>
      </c>
      <c r="B674" s="29" t="s">
        <v>564</v>
      </c>
      <c r="C674" s="27">
        <f>SUM(C675:C678)</f>
        <v>54</v>
      </c>
    </row>
    <row r="675" spans="1:3">
      <c r="A675" s="28">
        <v>2081501</v>
      </c>
      <c r="B675" s="25" t="s">
        <v>565</v>
      </c>
      <c r="C675" s="27">
        <v>0</v>
      </c>
    </row>
    <row r="676" spans="1:3">
      <c r="A676" s="28">
        <v>2081502</v>
      </c>
      <c r="B676" s="25" t="s">
        <v>566</v>
      </c>
      <c r="C676" s="27">
        <v>0</v>
      </c>
    </row>
    <row r="677" spans="1:3">
      <c r="A677" s="28">
        <v>2081503</v>
      </c>
      <c r="B677" s="25" t="s">
        <v>567</v>
      </c>
      <c r="C677" s="27">
        <v>0</v>
      </c>
    </row>
    <row r="678" spans="1:3">
      <c r="A678" s="28">
        <v>2081599</v>
      </c>
      <c r="B678" s="25" t="s">
        <v>568</v>
      </c>
      <c r="C678" s="27">
        <v>54</v>
      </c>
    </row>
    <row r="679" spans="1:3">
      <c r="A679" s="28">
        <v>20816</v>
      </c>
      <c r="B679" s="29" t="s">
        <v>569</v>
      </c>
      <c r="C679" s="27">
        <f>SUM(C680:C683)</f>
        <v>147</v>
      </c>
    </row>
    <row r="680" spans="1:3">
      <c r="A680" s="28">
        <v>2081601</v>
      </c>
      <c r="B680" s="25" t="s">
        <v>82</v>
      </c>
      <c r="C680" s="27">
        <v>61</v>
      </c>
    </row>
    <row r="681" spans="1:3">
      <c r="A681" s="28">
        <v>2081602</v>
      </c>
      <c r="B681" s="25" t="s">
        <v>83</v>
      </c>
      <c r="C681" s="27">
        <v>4</v>
      </c>
    </row>
    <row r="682" spans="1:3">
      <c r="A682" s="28">
        <v>2081603</v>
      </c>
      <c r="B682" s="25" t="s">
        <v>84</v>
      </c>
      <c r="C682" s="27">
        <v>0</v>
      </c>
    </row>
    <row r="683" spans="1:3">
      <c r="A683" s="28">
        <v>2081699</v>
      </c>
      <c r="B683" s="25" t="s">
        <v>570</v>
      </c>
      <c r="C683" s="27">
        <v>82</v>
      </c>
    </row>
    <row r="684" spans="1:3">
      <c r="A684" s="28">
        <v>20819</v>
      </c>
      <c r="B684" s="29" t="s">
        <v>571</v>
      </c>
      <c r="C684" s="27">
        <f>SUM(C685:C686)</f>
        <v>14621</v>
      </c>
    </row>
    <row r="685" spans="1:3">
      <c r="A685" s="28">
        <v>2081901</v>
      </c>
      <c r="B685" s="25" t="s">
        <v>572</v>
      </c>
      <c r="C685" s="27">
        <v>11837</v>
      </c>
    </row>
    <row r="686" spans="1:3">
      <c r="A686" s="28">
        <v>2081902</v>
      </c>
      <c r="B686" s="25" t="s">
        <v>573</v>
      </c>
      <c r="C686" s="27">
        <v>2784</v>
      </c>
    </row>
    <row r="687" spans="1:3">
      <c r="A687" s="28">
        <v>20820</v>
      </c>
      <c r="B687" s="29" t="s">
        <v>574</v>
      </c>
      <c r="C687" s="27">
        <f>SUM(C688:C689)</f>
        <v>100</v>
      </c>
    </row>
    <row r="688" spans="1:3">
      <c r="A688" s="28">
        <v>2082001</v>
      </c>
      <c r="B688" s="25" t="s">
        <v>575</v>
      </c>
      <c r="C688" s="27">
        <v>100</v>
      </c>
    </row>
    <row r="689" spans="1:3">
      <c r="A689" s="28">
        <v>2082002</v>
      </c>
      <c r="B689" s="25" t="s">
        <v>576</v>
      </c>
      <c r="C689" s="27">
        <v>0</v>
      </c>
    </row>
    <row r="690" spans="1:3">
      <c r="A690" s="28">
        <v>20821</v>
      </c>
      <c r="B690" s="29" t="s">
        <v>577</v>
      </c>
      <c r="C690" s="27">
        <f>SUM(C691:C692)</f>
        <v>0</v>
      </c>
    </row>
    <row r="691" spans="1:3">
      <c r="A691" s="28">
        <v>2082101</v>
      </c>
      <c r="B691" s="25" t="s">
        <v>578</v>
      </c>
      <c r="C691" s="27">
        <v>0</v>
      </c>
    </row>
    <row r="692" spans="1:3">
      <c r="A692" s="28">
        <v>2082102</v>
      </c>
      <c r="B692" s="25" t="s">
        <v>579</v>
      </c>
      <c r="C692" s="27">
        <v>0</v>
      </c>
    </row>
    <row r="693" spans="1:3">
      <c r="A693" s="28">
        <v>20824</v>
      </c>
      <c r="B693" s="29" t="s">
        <v>580</v>
      </c>
      <c r="C693" s="27">
        <f>SUM(C694:C695)</f>
        <v>0</v>
      </c>
    </row>
    <row r="694" spans="1:3">
      <c r="A694" s="28">
        <v>2082401</v>
      </c>
      <c r="B694" s="25" t="s">
        <v>581</v>
      </c>
      <c r="C694" s="27">
        <v>0</v>
      </c>
    </row>
    <row r="695" spans="1:3">
      <c r="A695" s="28">
        <v>2082402</v>
      </c>
      <c r="B695" s="25" t="s">
        <v>582</v>
      </c>
      <c r="C695" s="27">
        <v>0</v>
      </c>
    </row>
    <row r="696" spans="1:3">
      <c r="A696" s="28">
        <v>20825</v>
      </c>
      <c r="B696" s="29" t="s">
        <v>583</v>
      </c>
      <c r="C696" s="27">
        <f>SUM(C697:C698)</f>
        <v>885</v>
      </c>
    </row>
    <row r="697" spans="1:3">
      <c r="A697" s="28">
        <v>2082501</v>
      </c>
      <c r="B697" s="25" t="s">
        <v>584</v>
      </c>
      <c r="C697" s="27">
        <v>385</v>
      </c>
    </row>
    <row r="698" spans="1:3">
      <c r="A698" s="28">
        <v>2082502</v>
      </c>
      <c r="B698" s="25" t="s">
        <v>585</v>
      </c>
      <c r="C698" s="27">
        <v>500</v>
      </c>
    </row>
    <row r="699" spans="1:3">
      <c r="A699" s="28">
        <v>20826</v>
      </c>
      <c r="B699" s="29" t="s">
        <v>586</v>
      </c>
      <c r="C699" s="27">
        <f>SUM(C700:C702)</f>
        <v>15680</v>
      </c>
    </row>
    <row r="700" spans="1:3">
      <c r="A700" s="28">
        <v>2082601</v>
      </c>
      <c r="B700" s="25" t="s">
        <v>587</v>
      </c>
      <c r="C700" s="27">
        <v>13291</v>
      </c>
    </row>
    <row r="701" spans="1:3">
      <c r="A701" s="28">
        <v>2082602</v>
      </c>
      <c r="B701" s="25" t="s">
        <v>588</v>
      </c>
      <c r="C701" s="27">
        <v>69</v>
      </c>
    </row>
    <row r="702" spans="1:3">
      <c r="A702" s="28">
        <v>2082699</v>
      </c>
      <c r="B702" s="25" t="s">
        <v>589</v>
      </c>
      <c r="C702" s="27">
        <v>2320</v>
      </c>
    </row>
    <row r="703" spans="1:3">
      <c r="A703" s="28">
        <v>20827</v>
      </c>
      <c r="B703" s="29" t="s">
        <v>590</v>
      </c>
      <c r="C703" s="27">
        <f>SUM(C704:C707)</f>
        <v>0</v>
      </c>
    </row>
    <row r="704" spans="1:3">
      <c r="A704" s="28">
        <v>2082701</v>
      </c>
      <c r="B704" s="25" t="s">
        <v>591</v>
      </c>
      <c r="C704" s="27">
        <v>0</v>
      </c>
    </row>
    <row r="705" spans="1:3">
      <c r="A705" s="28">
        <v>2082702</v>
      </c>
      <c r="B705" s="25" t="s">
        <v>592</v>
      </c>
      <c r="C705" s="27">
        <v>0</v>
      </c>
    </row>
    <row r="706" spans="1:3">
      <c r="A706" s="28">
        <v>2082703</v>
      </c>
      <c r="B706" s="25" t="s">
        <v>593</v>
      </c>
      <c r="C706" s="27">
        <v>0</v>
      </c>
    </row>
    <row r="707" spans="1:3">
      <c r="A707" s="28">
        <v>2082799</v>
      </c>
      <c r="B707" s="25" t="s">
        <v>594</v>
      </c>
      <c r="C707" s="27">
        <v>0</v>
      </c>
    </row>
    <row r="708" spans="1:3">
      <c r="A708" s="28">
        <v>20899</v>
      </c>
      <c r="B708" s="29" t="s">
        <v>595</v>
      </c>
      <c r="C708" s="27">
        <f>C709</f>
        <v>877</v>
      </c>
    </row>
    <row r="709" spans="1:3">
      <c r="A709" s="28">
        <v>2089901</v>
      </c>
      <c r="B709" s="25" t="s">
        <v>596</v>
      </c>
      <c r="C709" s="27">
        <v>877</v>
      </c>
    </row>
    <row r="710" spans="1:3">
      <c r="A710" s="28">
        <v>210</v>
      </c>
      <c r="B710" s="29" t="s">
        <v>597</v>
      </c>
      <c r="C710" s="27">
        <f>SUM(C711,C716,C729,C733,C745,C748,C752,C762,C767,C773,C777,C780)</f>
        <v>41271</v>
      </c>
    </row>
    <row r="711" spans="1:3">
      <c r="A711" s="28">
        <v>21001</v>
      </c>
      <c r="B711" s="29" t="s">
        <v>598</v>
      </c>
      <c r="C711" s="27">
        <f>SUM(C712:C715)</f>
        <v>1178</v>
      </c>
    </row>
    <row r="712" spans="1:3">
      <c r="A712" s="28">
        <v>2100101</v>
      </c>
      <c r="B712" s="25" t="s">
        <v>82</v>
      </c>
      <c r="C712" s="27">
        <v>828</v>
      </c>
    </row>
    <row r="713" spans="1:3">
      <c r="A713" s="28">
        <v>2100102</v>
      </c>
      <c r="B713" s="25" t="s">
        <v>83</v>
      </c>
      <c r="C713" s="27">
        <v>60</v>
      </c>
    </row>
    <row r="714" spans="1:3">
      <c r="A714" s="28">
        <v>2100103</v>
      </c>
      <c r="B714" s="25" t="s">
        <v>84</v>
      </c>
      <c r="C714" s="27">
        <v>0</v>
      </c>
    </row>
    <row r="715" spans="1:3">
      <c r="A715" s="28">
        <v>2100199</v>
      </c>
      <c r="B715" s="25" t="s">
        <v>599</v>
      </c>
      <c r="C715" s="27">
        <v>290</v>
      </c>
    </row>
    <row r="716" spans="1:3">
      <c r="A716" s="28">
        <v>21002</v>
      </c>
      <c r="B716" s="29" t="s">
        <v>600</v>
      </c>
      <c r="C716" s="27">
        <f>SUM(C717:C728)</f>
        <v>11980</v>
      </c>
    </row>
    <row r="717" spans="1:3">
      <c r="A717" s="28">
        <v>2100201</v>
      </c>
      <c r="B717" s="25" t="s">
        <v>601</v>
      </c>
      <c r="C717" s="27">
        <v>9116</v>
      </c>
    </row>
    <row r="718" spans="1:3">
      <c r="A718" s="28">
        <v>2100202</v>
      </c>
      <c r="B718" s="25" t="s">
        <v>602</v>
      </c>
      <c r="C718" s="27">
        <v>1782</v>
      </c>
    </row>
    <row r="719" spans="1:3">
      <c r="A719" s="28">
        <v>2100203</v>
      </c>
      <c r="B719" s="25" t="s">
        <v>603</v>
      </c>
      <c r="C719" s="27">
        <v>0</v>
      </c>
    </row>
    <row r="720" spans="1:3">
      <c r="A720" s="28">
        <v>2100204</v>
      </c>
      <c r="B720" s="25" t="s">
        <v>604</v>
      </c>
      <c r="C720" s="27">
        <v>0</v>
      </c>
    </row>
    <row r="721" spans="1:3">
      <c r="A721" s="28">
        <v>2100205</v>
      </c>
      <c r="B721" s="25" t="s">
        <v>605</v>
      </c>
      <c r="C721" s="27">
        <v>0</v>
      </c>
    </row>
    <row r="722" spans="1:3">
      <c r="A722" s="28">
        <v>2100206</v>
      </c>
      <c r="B722" s="25" t="s">
        <v>606</v>
      </c>
      <c r="C722" s="27">
        <v>0</v>
      </c>
    </row>
    <row r="723" spans="1:3">
      <c r="A723" s="28">
        <v>2100207</v>
      </c>
      <c r="B723" s="25" t="s">
        <v>607</v>
      </c>
      <c r="C723" s="27">
        <v>0</v>
      </c>
    </row>
    <row r="724" spans="1:3">
      <c r="A724" s="28">
        <v>2100208</v>
      </c>
      <c r="B724" s="25" t="s">
        <v>608</v>
      </c>
      <c r="C724" s="27">
        <v>0</v>
      </c>
    </row>
    <row r="725" spans="1:3">
      <c r="A725" s="28">
        <v>2100209</v>
      </c>
      <c r="B725" s="25" t="s">
        <v>609</v>
      </c>
      <c r="C725" s="27">
        <v>0</v>
      </c>
    </row>
    <row r="726" spans="1:3">
      <c r="A726" s="28">
        <v>2100210</v>
      </c>
      <c r="B726" s="25" t="s">
        <v>610</v>
      </c>
      <c r="C726" s="27">
        <v>0</v>
      </c>
    </row>
    <row r="727" spans="1:3">
      <c r="A727" s="28">
        <v>2100211</v>
      </c>
      <c r="B727" s="25" t="s">
        <v>611</v>
      </c>
      <c r="C727" s="27">
        <v>0</v>
      </c>
    </row>
    <row r="728" spans="1:3">
      <c r="A728" s="28">
        <v>2100299</v>
      </c>
      <c r="B728" s="25" t="s">
        <v>612</v>
      </c>
      <c r="C728" s="27">
        <v>1082</v>
      </c>
    </row>
    <row r="729" spans="1:3">
      <c r="A729" s="28">
        <v>21003</v>
      </c>
      <c r="B729" s="29" t="s">
        <v>613</v>
      </c>
      <c r="C729" s="27">
        <f>SUM(C730:C732)</f>
        <v>2840</v>
      </c>
    </row>
    <row r="730" spans="1:3">
      <c r="A730" s="28">
        <v>2100301</v>
      </c>
      <c r="B730" s="25" t="s">
        <v>614</v>
      </c>
      <c r="C730" s="27">
        <v>2504</v>
      </c>
    </row>
    <row r="731" spans="1:3">
      <c r="A731" s="28">
        <v>2100302</v>
      </c>
      <c r="B731" s="25" t="s">
        <v>615</v>
      </c>
      <c r="C731" s="27">
        <v>0</v>
      </c>
    </row>
    <row r="732" spans="1:3">
      <c r="A732" s="28">
        <v>2100399</v>
      </c>
      <c r="B732" s="25" t="s">
        <v>616</v>
      </c>
      <c r="C732" s="27">
        <v>336</v>
      </c>
    </row>
    <row r="733" spans="1:3">
      <c r="A733" s="28">
        <v>21004</v>
      </c>
      <c r="B733" s="29" t="s">
        <v>617</v>
      </c>
      <c r="C733" s="27">
        <f>SUM(C734:C744)</f>
        <v>7559</v>
      </c>
    </row>
    <row r="734" spans="1:3">
      <c r="A734" s="28">
        <v>2100401</v>
      </c>
      <c r="B734" s="25" t="s">
        <v>618</v>
      </c>
      <c r="C734" s="27">
        <v>2770</v>
      </c>
    </row>
    <row r="735" spans="1:3">
      <c r="A735" s="28">
        <v>2100402</v>
      </c>
      <c r="B735" s="25" t="s">
        <v>619</v>
      </c>
      <c r="C735" s="27">
        <v>318</v>
      </c>
    </row>
    <row r="736" spans="1:3">
      <c r="A736" s="28">
        <v>2100403</v>
      </c>
      <c r="B736" s="25" t="s">
        <v>620</v>
      </c>
      <c r="C736" s="27">
        <v>0</v>
      </c>
    </row>
    <row r="737" spans="1:3">
      <c r="A737" s="28">
        <v>2100404</v>
      </c>
      <c r="B737" s="25" t="s">
        <v>621</v>
      </c>
      <c r="C737" s="27">
        <v>852</v>
      </c>
    </row>
    <row r="738" spans="1:3">
      <c r="A738" s="28">
        <v>2100405</v>
      </c>
      <c r="B738" s="25" t="s">
        <v>622</v>
      </c>
      <c r="C738" s="27">
        <v>99</v>
      </c>
    </row>
    <row r="739" spans="1:3">
      <c r="A739" s="28">
        <v>2100406</v>
      </c>
      <c r="B739" s="25" t="s">
        <v>623</v>
      </c>
      <c r="C739" s="27">
        <v>552</v>
      </c>
    </row>
    <row r="740" spans="1:3">
      <c r="A740" s="28">
        <v>2100407</v>
      </c>
      <c r="B740" s="25" t="s">
        <v>624</v>
      </c>
      <c r="C740" s="27">
        <v>4</v>
      </c>
    </row>
    <row r="741" spans="1:3">
      <c r="A741" s="28">
        <v>2100408</v>
      </c>
      <c r="B741" s="25" t="s">
        <v>625</v>
      </c>
      <c r="C741" s="27">
        <v>1474</v>
      </c>
    </row>
    <row r="742" spans="1:3">
      <c r="A742" s="28">
        <v>2100409</v>
      </c>
      <c r="B742" s="25" t="s">
        <v>626</v>
      </c>
      <c r="C742" s="27">
        <v>1290</v>
      </c>
    </row>
    <row r="743" spans="1:3">
      <c r="A743" s="28">
        <v>2100410</v>
      </c>
      <c r="B743" s="25" t="s">
        <v>627</v>
      </c>
      <c r="C743" s="27">
        <v>0</v>
      </c>
    </row>
    <row r="744" spans="1:3">
      <c r="A744" s="28">
        <v>2100499</v>
      </c>
      <c r="B744" s="25" t="s">
        <v>628</v>
      </c>
      <c r="C744" s="27">
        <v>200</v>
      </c>
    </row>
    <row r="745" spans="1:3">
      <c r="A745" s="28">
        <v>21006</v>
      </c>
      <c r="B745" s="29" t="s">
        <v>629</v>
      </c>
      <c r="C745" s="27">
        <f>SUM(C746:C747)</f>
        <v>8</v>
      </c>
    </row>
    <row r="746" spans="1:3">
      <c r="A746" s="28">
        <v>2100601</v>
      </c>
      <c r="B746" s="25" t="s">
        <v>630</v>
      </c>
      <c r="C746" s="27">
        <v>8</v>
      </c>
    </row>
    <row r="747" spans="1:3">
      <c r="A747" s="28">
        <v>2100699</v>
      </c>
      <c r="B747" s="25" t="s">
        <v>631</v>
      </c>
      <c r="C747" s="27">
        <v>0</v>
      </c>
    </row>
    <row r="748" spans="1:3">
      <c r="A748" s="28">
        <v>21007</v>
      </c>
      <c r="B748" s="29" t="s">
        <v>632</v>
      </c>
      <c r="C748" s="27">
        <f>SUM(C749:C751)</f>
        <v>644</v>
      </c>
    </row>
    <row r="749" spans="1:3">
      <c r="A749" s="28">
        <v>2100716</v>
      </c>
      <c r="B749" s="25" t="s">
        <v>633</v>
      </c>
      <c r="C749" s="27">
        <v>91</v>
      </c>
    </row>
    <row r="750" spans="1:3">
      <c r="A750" s="28">
        <v>2100717</v>
      </c>
      <c r="B750" s="25" t="s">
        <v>634</v>
      </c>
      <c r="C750" s="27">
        <v>216</v>
      </c>
    </row>
    <row r="751" spans="1:3">
      <c r="A751" s="28">
        <v>2100799</v>
      </c>
      <c r="B751" s="25" t="s">
        <v>635</v>
      </c>
      <c r="C751" s="27">
        <v>337</v>
      </c>
    </row>
    <row r="752" spans="1:3">
      <c r="A752" s="28">
        <v>21010</v>
      </c>
      <c r="B752" s="29" t="s">
        <v>636</v>
      </c>
      <c r="C752" s="27">
        <f>SUM(C753:C761)</f>
        <v>2367</v>
      </c>
    </row>
    <row r="753" spans="1:3">
      <c r="A753" s="28">
        <v>2101001</v>
      </c>
      <c r="B753" s="25" t="s">
        <v>82</v>
      </c>
      <c r="C753" s="27">
        <v>1102</v>
      </c>
    </row>
    <row r="754" spans="1:3">
      <c r="A754" s="28">
        <v>2101002</v>
      </c>
      <c r="B754" s="25" t="s">
        <v>83</v>
      </c>
      <c r="C754" s="27">
        <v>136</v>
      </c>
    </row>
    <row r="755" spans="1:3">
      <c r="A755" s="28">
        <v>2101003</v>
      </c>
      <c r="B755" s="25" t="s">
        <v>84</v>
      </c>
      <c r="C755" s="27">
        <v>0</v>
      </c>
    </row>
    <row r="756" spans="1:3">
      <c r="A756" s="28">
        <v>2101012</v>
      </c>
      <c r="B756" s="25" t="s">
        <v>637</v>
      </c>
      <c r="C756" s="27">
        <v>0</v>
      </c>
    </row>
    <row r="757" spans="1:3">
      <c r="A757" s="28">
        <v>2101014</v>
      </c>
      <c r="B757" s="25" t="s">
        <v>638</v>
      </c>
      <c r="C757" s="27">
        <v>0</v>
      </c>
    </row>
    <row r="758" spans="1:3">
      <c r="A758" s="28">
        <v>2101015</v>
      </c>
      <c r="B758" s="25" t="s">
        <v>639</v>
      </c>
      <c r="C758" s="27">
        <v>0</v>
      </c>
    </row>
    <row r="759" spans="1:3">
      <c r="A759" s="28">
        <v>2101016</v>
      </c>
      <c r="B759" s="25" t="s">
        <v>640</v>
      </c>
      <c r="C759" s="27">
        <v>636</v>
      </c>
    </row>
    <row r="760" spans="1:3">
      <c r="A760" s="28">
        <v>2101050</v>
      </c>
      <c r="B760" s="25" t="s">
        <v>91</v>
      </c>
      <c r="C760" s="27">
        <v>329</v>
      </c>
    </row>
    <row r="761" spans="1:3">
      <c r="A761" s="28">
        <v>2101099</v>
      </c>
      <c r="B761" s="25" t="s">
        <v>641</v>
      </c>
      <c r="C761" s="27">
        <v>164</v>
      </c>
    </row>
    <row r="762" spans="1:3">
      <c r="A762" s="28">
        <v>21011</v>
      </c>
      <c r="B762" s="29" t="s">
        <v>642</v>
      </c>
      <c r="C762" s="27">
        <f>SUM(C763:C766)</f>
        <v>4486</v>
      </c>
    </row>
    <row r="763" spans="1:3">
      <c r="A763" s="28">
        <v>2101101</v>
      </c>
      <c r="B763" s="25" t="s">
        <v>643</v>
      </c>
      <c r="C763" s="27">
        <v>3421</v>
      </c>
    </row>
    <row r="764" spans="1:3">
      <c r="A764" s="28">
        <v>2101102</v>
      </c>
      <c r="B764" s="25" t="s">
        <v>644</v>
      </c>
      <c r="C764" s="27">
        <v>1065</v>
      </c>
    </row>
    <row r="765" spans="1:3">
      <c r="A765" s="28">
        <v>2101103</v>
      </c>
      <c r="B765" s="25" t="s">
        <v>645</v>
      </c>
      <c r="C765" s="27">
        <v>0</v>
      </c>
    </row>
    <row r="766" spans="1:3">
      <c r="A766" s="28">
        <v>2101199</v>
      </c>
      <c r="B766" s="25" t="s">
        <v>646</v>
      </c>
      <c r="C766" s="27">
        <v>0</v>
      </c>
    </row>
    <row r="767" spans="1:3">
      <c r="A767" s="28">
        <v>21012</v>
      </c>
      <c r="B767" s="29" t="s">
        <v>647</v>
      </c>
      <c r="C767" s="27">
        <f>SUM(C768:C772)</f>
        <v>6003</v>
      </c>
    </row>
    <row r="768" spans="1:3">
      <c r="A768" s="28">
        <v>2101201</v>
      </c>
      <c r="B768" s="25" t="s">
        <v>648</v>
      </c>
      <c r="C768" s="27">
        <v>0</v>
      </c>
    </row>
    <row r="769" spans="1:3">
      <c r="A769" s="28">
        <v>2101202</v>
      </c>
      <c r="B769" s="25" t="s">
        <v>649</v>
      </c>
      <c r="C769" s="27">
        <v>6003</v>
      </c>
    </row>
    <row r="770" spans="1:3">
      <c r="A770" s="28">
        <v>2101203</v>
      </c>
      <c r="B770" s="25" t="s">
        <v>650</v>
      </c>
      <c r="C770" s="27">
        <v>0</v>
      </c>
    </row>
    <row r="771" spans="1:3">
      <c r="A771" s="28">
        <v>2101204</v>
      </c>
      <c r="B771" s="25" t="s">
        <v>651</v>
      </c>
      <c r="C771" s="27">
        <v>0</v>
      </c>
    </row>
    <row r="772" spans="1:3">
      <c r="A772" s="28">
        <v>2101299</v>
      </c>
      <c r="B772" s="25" t="s">
        <v>652</v>
      </c>
      <c r="C772" s="27">
        <v>0</v>
      </c>
    </row>
    <row r="773" spans="1:3">
      <c r="A773" s="28">
        <v>21013</v>
      </c>
      <c r="B773" s="29" t="s">
        <v>653</v>
      </c>
      <c r="C773" s="27">
        <f>SUM(C774:C776)</f>
        <v>2349</v>
      </c>
    </row>
    <row r="774" spans="1:3">
      <c r="A774" s="28">
        <v>2101301</v>
      </c>
      <c r="B774" s="25" t="s">
        <v>654</v>
      </c>
      <c r="C774" s="27">
        <v>2197</v>
      </c>
    </row>
    <row r="775" spans="1:3">
      <c r="A775" s="28">
        <v>2101302</v>
      </c>
      <c r="B775" s="25" t="s">
        <v>655</v>
      </c>
      <c r="C775" s="27">
        <v>99</v>
      </c>
    </row>
    <row r="776" spans="1:3">
      <c r="A776" s="28">
        <v>2101399</v>
      </c>
      <c r="B776" s="25" t="s">
        <v>656</v>
      </c>
      <c r="C776" s="27">
        <v>53</v>
      </c>
    </row>
    <row r="777" spans="1:3">
      <c r="A777" s="28">
        <v>21014</v>
      </c>
      <c r="B777" s="29" t="s">
        <v>657</v>
      </c>
      <c r="C777" s="27">
        <f>SUM(C778:C779)</f>
        <v>1299</v>
      </c>
    </row>
    <row r="778" spans="1:3">
      <c r="A778" s="28">
        <v>2101401</v>
      </c>
      <c r="B778" s="25" t="s">
        <v>658</v>
      </c>
      <c r="C778" s="27">
        <v>1299</v>
      </c>
    </row>
    <row r="779" spans="1:3">
      <c r="A779" s="28">
        <v>2101499</v>
      </c>
      <c r="B779" s="25" t="s">
        <v>659</v>
      </c>
      <c r="C779" s="27">
        <v>0</v>
      </c>
    </row>
    <row r="780" spans="1:3">
      <c r="A780" s="28">
        <v>21099</v>
      </c>
      <c r="B780" s="29" t="s">
        <v>660</v>
      </c>
      <c r="C780" s="27">
        <f>C781</f>
        <v>558</v>
      </c>
    </row>
    <row r="781" spans="1:3">
      <c r="A781" s="28">
        <v>2109901</v>
      </c>
      <c r="B781" s="25" t="s">
        <v>661</v>
      </c>
      <c r="C781" s="27">
        <v>558</v>
      </c>
    </row>
    <row r="782" spans="1:3">
      <c r="A782" s="28">
        <v>211</v>
      </c>
      <c r="B782" s="29" t="s">
        <v>662</v>
      </c>
      <c r="C782" s="27">
        <f>SUM(C783,C792,C796,C804,C810,C817,C823,C826,C829,C831,C833,C839,C841,C843,C858)</f>
        <v>14045</v>
      </c>
    </row>
    <row r="783" spans="1:3">
      <c r="A783" s="28">
        <v>21101</v>
      </c>
      <c r="B783" s="29" t="s">
        <v>663</v>
      </c>
      <c r="C783" s="27">
        <f>SUM(C784:C791)</f>
        <v>3803</v>
      </c>
    </row>
    <row r="784" spans="1:3">
      <c r="A784" s="28">
        <v>2110101</v>
      </c>
      <c r="B784" s="25" t="s">
        <v>82</v>
      </c>
      <c r="C784" s="27">
        <v>1479</v>
      </c>
    </row>
    <row r="785" spans="1:3">
      <c r="A785" s="28">
        <v>2110102</v>
      </c>
      <c r="B785" s="25" t="s">
        <v>83</v>
      </c>
      <c r="C785" s="27">
        <v>0</v>
      </c>
    </row>
    <row r="786" spans="1:3">
      <c r="A786" s="28">
        <v>2110103</v>
      </c>
      <c r="B786" s="25" t="s">
        <v>84</v>
      </c>
      <c r="C786" s="27">
        <v>0</v>
      </c>
    </row>
    <row r="787" spans="1:3">
      <c r="A787" s="28">
        <v>2110104</v>
      </c>
      <c r="B787" s="25" t="s">
        <v>664</v>
      </c>
      <c r="C787" s="27">
        <v>0</v>
      </c>
    </row>
    <row r="788" spans="1:3">
      <c r="A788" s="28">
        <v>2110105</v>
      </c>
      <c r="B788" s="25" t="s">
        <v>665</v>
      </c>
      <c r="C788" s="27">
        <v>0</v>
      </c>
    </row>
    <row r="789" spans="1:3">
      <c r="A789" s="28">
        <v>2110106</v>
      </c>
      <c r="B789" s="25" t="s">
        <v>666</v>
      </c>
      <c r="C789" s="27">
        <v>0</v>
      </c>
    </row>
    <row r="790" spans="1:3">
      <c r="A790" s="28">
        <v>2110107</v>
      </c>
      <c r="B790" s="25" t="s">
        <v>667</v>
      </c>
      <c r="C790" s="27">
        <v>0</v>
      </c>
    </row>
    <row r="791" spans="1:3">
      <c r="A791" s="28">
        <v>2110199</v>
      </c>
      <c r="B791" s="25" t="s">
        <v>668</v>
      </c>
      <c r="C791" s="27">
        <v>2324</v>
      </c>
    </row>
    <row r="792" spans="1:3">
      <c r="A792" s="28">
        <v>21102</v>
      </c>
      <c r="B792" s="29" t="s">
        <v>669</v>
      </c>
      <c r="C792" s="27">
        <f>SUM(C793:C795)</f>
        <v>1</v>
      </c>
    </row>
    <row r="793" spans="1:3">
      <c r="A793" s="28">
        <v>2110203</v>
      </c>
      <c r="B793" s="25" t="s">
        <v>670</v>
      </c>
      <c r="C793" s="27">
        <v>0</v>
      </c>
    </row>
    <row r="794" spans="1:3">
      <c r="A794" s="28">
        <v>2110204</v>
      </c>
      <c r="B794" s="25" t="s">
        <v>671</v>
      </c>
      <c r="C794" s="27">
        <v>0</v>
      </c>
    </row>
    <row r="795" spans="1:3">
      <c r="A795" s="28">
        <v>2110299</v>
      </c>
      <c r="B795" s="25" t="s">
        <v>672</v>
      </c>
      <c r="C795" s="27">
        <v>1</v>
      </c>
    </row>
    <row r="796" spans="1:3">
      <c r="A796" s="28">
        <v>21103</v>
      </c>
      <c r="B796" s="29" t="s">
        <v>673</v>
      </c>
      <c r="C796" s="27">
        <f>SUM(C797:C803)</f>
        <v>9619</v>
      </c>
    </row>
    <row r="797" spans="1:3">
      <c r="A797" s="28">
        <v>2110301</v>
      </c>
      <c r="B797" s="25" t="s">
        <v>674</v>
      </c>
      <c r="C797" s="27">
        <v>0</v>
      </c>
    </row>
    <row r="798" spans="1:3">
      <c r="A798" s="28">
        <v>2110302</v>
      </c>
      <c r="B798" s="25" t="s">
        <v>675</v>
      </c>
      <c r="C798" s="27">
        <v>9160</v>
      </c>
    </row>
    <row r="799" spans="1:3">
      <c r="A799" s="28">
        <v>2110303</v>
      </c>
      <c r="B799" s="25" t="s">
        <v>676</v>
      </c>
      <c r="C799" s="27">
        <v>0</v>
      </c>
    </row>
    <row r="800" spans="1:3">
      <c r="A800" s="28">
        <v>2110304</v>
      </c>
      <c r="B800" s="25" t="s">
        <v>677</v>
      </c>
      <c r="C800" s="27">
        <v>0</v>
      </c>
    </row>
    <row r="801" spans="1:3">
      <c r="A801" s="28">
        <v>2110305</v>
      </c>
      <c r="B801" s="25" t="s">
        <v>678</v>
      </c>
      <c r="C801" s="27">
        <v>0</v>
      </c>
    </row>
    <row r="802" spans="1:3">
      <c r="A802" s="28">
        <v>2110306</v>
      </c>
      <c r="B802" s="25" t="s">
        <v>679</v>
      </c>
      <c r="C802" s="27">
        <v>0</v>
      </c>
    </row>
    <row r="803" spans="1:3">
      <c r="A803" s="28">
        <v>2110399</v>
      </c>
      <c r="B803" s="25" t="s">
        <v>680</v>
      </c>
      <c r="C803" s="27">
        <v>459</v>
      </c>
    </row>
    <row r="804" spans="1:3">
      <c r="A804" s="28">
        <v>21104</v>
      </c>
      <c r="B804" s="29" t="s">
        <v>681</v>
      </c>
      <c r="C804" s="27">
        <f>SUM(C805:C809)</f>
        <v>0</v>
      </c>
    </row>
    <row r="805" spans="1:3">
      <c r="A805" s="28">
        <v>2110401</v>
      </c>
      <c r="B805" s="25" t="s">
        <v>682</v>
      </c>
      <c r="C805" s="27">
        <v>0</v>
      </c>
    </row>
    <row r="806" spans="1:3">
      <c r="A806" s="28">
        <v>2110402</v>
      </c>
      <c r="B806" s="25" t="s">
        <v>683</v>
      </c>
      <c r="C806" s="27">
        <v>0</v>
      </c>
    </row>
    <row r="807" spans="1:3">
      <c r="A807" s="28">
        <v>2110403</v>
      </c>
      <c r="B807" s="25" t="s">
        <v>684</v>
      </c>
      <c r="C807" s="27">
        <v>0</v>
      </c>
    </row>
    <row r="808" spans="1:3">
      <c r="A808" s="28">
        <v>2110404</v>
      </c>
      <c r="B808" s="25" t="s">
        <v>685</v>
      </c>
      <c r="C808" s="27">
        <v>0</v>
      </c>
    </row>
    <row r="809" spans="1:3">
      <c r="A809" s="28">
        <v>2110499</v>
      </c>
      <c r="B809" s="25" t="s">
        <v>686</v>
      </c>
      <c r="C809" s="27">
        <v>0</v>
      </c>
    </row>
    <row r="810" spans="1:3">
      <c r="A810" s="28">
        <v>21105</v>
      </c>
      <c r="B810" s="29" t="s">
        <v>687</v>
      </c>
      <c r="C810" s="27">
        <f>SUM(C811:C816)</f>
        <v>422</v>
      </c>
    </row>
    <row r="811" spans="1:3">
      <c r="A811" s="28">
        <v>2110501</v>
      </c>
      <c r="B811" s="25" t="s">
        <v>688</v>
      </c>
      <c r="C811" s="27">
        <v>0</v>
      </c>
    </row>
    <row r="812" spans="1:3">
      <c r="A812" s="28">
        <v>2110502</v>
      </c>
      <c r="B812" s="25" t="s">
        <v>689</v>
      </c>
      <c r="C812" s="27">
        <v>176</v>
      </c>
    </row>
    <row r="813" spans="1:3">
      <c r="A813" s="28">
        <v>2110503</v>
      </c>
      <c r="B813" s="25" t="s">
        <v>690</v>
      </c>
      <c r="C813" s="27">
        <v>0</v>
      </c>
    </row>
    <row r="814" spans="1:3">
      <c r="A814" s="28">
        <v>2110506</v>
      </c>
      <c r="B814" s="25" t="s">
        <v>691</v>
      </c>
      <c r="C814" s="27">
        <v>0</v>
      </c>
    </row>
    <row r="815" spans="1:3">
      <c r="A815" s="28">
        <v>2110507</v>
      </c>
      <c r="B815" s="25" t="s">
        <v>692</v>
      </c>
      <c r="C815" s="27">
        <v>0</v>
      </c>
    </row>
    <row r="816" spans="1:3">
      <c r="A816" s="28">
        <v>2110599</v>
      </c>
      <c r="B816" s="25" t="s">
        <v>693</v>
      </c>
      <c r="C816" s="27">
        <v>246</v>
      </c>
    </row>
    <row r="817" spans="1:3">
      <c r="A817" s="28">
        <v>21106</v>
      </c>
      <c r="B817" s="29" t="s">
        <v>694</v>
      </c>
      <c r="C817" s="27">
        <f>SUM(C818:C822)</f>
        <v>0</v>
      </c>
    </row>
    <row r="818" spans="1:3">
      <c r="A818" s="28">
        <v>2110602</v>
      </c>
      <c r="B818" s="25" t="s">
        <v>695</v>
      </c>
      <c r="C818" s="27">
        <v>0</v>
      </c>
    </row>
    <row r="819" spans="1:3">
      <c r="A819" s="28">
        <v>2110603</v>
      </c>
      <c r="B819" s="25" t="s">
        <v>696</v>
      </c>
      <c r="C819" s="27">
        <v>0</v>
      </c>
    </row>
    <row r="820" spans="1:3">
      <c r="A820" s="28">
        <v>2110604</v>
      </c>
      <c r="B820" s="25" t="s">
        <v>697</v>
      </c>
      <c r="C820" s="27">
        <v>0</v>
      </c>
    </row>
    <row r="821" spans="1:3">
      <c r="A821" s="28">
        <v>2110605</v>
      </c>
      <c r="B821" s="25" t="s">
        <v>698</v>
      </c>
      <c r="C821" s="27">
        <v>0</v>
      </c>
    </row>
    <row r="822" spans="1:3">
      <c r="A822" s="28">
        <v>2110699</v>
      </c>
      <c r="B822" s="25" t="s">
        <v>699</v>
      </c>
      <c r="C822" s="27">
        <v>0</v>
      </c>
    </row>
    <row r="823" spans="1:3">
      <c r="A823" s="28">
        <v>21107</v>
      </c>
      <c r="B823" s="29" t="s">
        <v>700</v>
      </c>
      <c r="C823" s="27">
        <f>SUM(C824:C825)</f>
        <v>0</v>
      </c>
    </row>
    <row r="824" spans="1:3">
      <c r="A824" s="28">
        <v>2110704</v>
      </c>
      <c r="B824" s="25" t="s">
        <v>701</v>
      </c>
      <c r="C824" s="27">
        <v>0</v>
      </c>
    </row>
    <row r="825" spans="1:3">
      <c r="A825" s="28">
        <v>2110799</v>
      </c>
      <c r="B825" s="25" t="s">
        <v>702</v>
      </c>
      <c r="C825" s="27">
        <v>0</v>
      </c>
    </row>
    <row r="826" spans="1:3">
      <c r="A826" s="28">
        <v>21108</v>
      </c>
      <c r="B826" s="29" t="s">
        <v>703</v>
      </c>
      <c r="C826" s="27">
        <f>SUM(C827:C828)</f>
        <v>0</v>
      </c>
    </row>
    <row r="827" spans="1:3">
      <c r="A827" s="28">
        <v>2110804</v>
      </c>
      <c r="B827" s="25" t="s">
        <v>704</v>
      </c>
      <c r="C827" s="27">
        <v>0</v>
      </c>
    </row>
    <row r="828" spans="1:3">
      <c r="A828" s="28">
        <v>2110899</v>
      </c>
      <c r="B828" s="25" t="s">
        <v>705</v>
      </c>
      <c r="C828" s="27">
        <v>0</v>
      </c>
    </row>
    <row r="829" spans="1:3">
      <c r="A829" s="28">
        <v>21109</v>
      </c>
      <c r="B829" s="29" t="s">
        <v>706</v>
      </c>
      <c r="C829" s="27">
        <f>C830</f>
        <v>0</v>
      </c>
    </row>
    <row r="830" spans="1:3">
      <c r="A830" s="28">
        <v>2110901</v>
      </c>
      <c r="B830" s="25" t="s">
        <v>707</v>
      </c>
      <c r="C830" s="27">
        <v>0</v>
      </c>
    </row>
    <row r="831" spans="1:3">
      <c r="A831" s="28">
        <v>21110</v>
      </c>
      <c r="B831" s="29" t="s">
        <v>708</v>
      </c>
      <c r="C831" s="27">
        <f>C832</f>
        <v>0</v>
      </c>
    </row>
    <row r="832" spans="1:3">
      <c r="A832" s="28">
        <v>2111001</v>
      </c>
      <c r="B832" s="25" t="s">
        <v>709</v>
      </c>
      <c r="C832" s="27">
        <v>0</v>
      </c>
    </row>
    <row r="833" spans="1:3">
      <c r="A833" s="28">
        <v>21111</v>
      </c>
      <c r="B833" s="29" t="s">
        <v>710</v>
      </c>
      <c r="C833" s="27">
        <f>SUM(C834:C838)</f>
        <v>200</v>
      </c>
    </row>
    <row r="834" spans="1:3">
      <c r="A834" s="28">
        <v>2111101</v>
      </c>
      <c r="B834" s="25" t="s">
        <v>711</v>
      </c>
      <c r="C834" s="27">
        <v>0</v>
      </c>
    </row>
    <row r="835" spans="1:3">
      <c r="A835" s="28">
        <v>2111102</v>
      </c>
      <c r="B835" s="25" t="s">
        <v>712</v>
      </c>
      <c r="C835" s="27">
        <v>0</v>
      </c>
    </row>
    <row r="836" spans="1:3">
      <c r="A836" s="28">
        <v>2111103</v>
      </c>
      <c r="B836" s="25" t="s">
        <v>713</v>
      </c>
      <c r="C836" s="27">
        <v>200</v>
      </c>
    </row>
    <row r="837" spans="1:3">
      <c r="A837" s="28">
        <v>2111104</v>
      </c>
      <c r="B837" s="25" t="s">
        <v>714</v>
      </c>
      <c r="C837" s="27">
        <v>0</v>
      </c>
    </row>
    <row r="838" spans="1:3">
      <c r="A838" s="28">
        <v>2111199</v>
      </c>
      <c r="B838" s="25" t="s">
        <v>715</v>
      </c>
      <c r="C838" s="27">
        <v>0</v>
      </c>
    </row>
    <row r="839" spans="1:3">
      <c r="A839" s="28">
        <v>21112</v>
      </c>
      <c r="B839" s="29" t="s">
        <v>716</v>
      </c>
      <c r="C839" s="27">
        <f>C840</f>
        <v>0</v>
      </c>
    </row>
    <row r="840" spans="1:3">
      <c r="A840" s="28">
        <v>2111201</v>
      </c>
      <c r="B840" s="25" t="s">
        <v>717</v>
      </c>
      <c r="C840" s="27">
        <v>0</v>
      </c>
    </row>
    <row r="841" spans="1:3">
      <c r="A841" s="28">
        <v>21113</v>
      </c>
      <c r="B841" s="29" t="s">
        <v>718</v>
      </c>
      <c r="C841" s="27">
        <f>C842</f>
        <v>0</v>
      </c>
    </row>
    <row r="842" spans="1:3">
      <c r="A842" s="28">
        <v>2111301</v>
      </c>
      <c r="B842" s="25" t="s">
        <v>719</v>
      </c>
      <c r="C842" s="27">
        <v>0</v>
      </c>
    </row>
    <row r="843" spans="1:3">
      <c r="A843" s="28">
        <v>21114</v>
      </c>
      <c r="B843" s="29" t="s">
        <v>720</v>
      </c>
      <c r="C843" s="27">
        <f>SUM(C844:C857)</f>
        <v>0</v>
      </c>
    </row>
    <row r="844" spans="1:3">
      <c r="A844" s="28">
        <v>2111401</v>
      </c>
      <c r="B844" s="25" t="s">
        <v>82</v>
      </c>
      <c r="C844" s="27">
        <v>0</v>
      </c>
    </row>
    <row r="845" spans="1:3">
      <c r="A845" s="28">
        <v>2111402</v>
      </c>
      <c r="B845" s="25" t="s">
        <v>83</v>
      </c>
      <c r="C845" s="27">
        <v>0</v>
      </c>
    </row>
    <row r="846" spans="1:3">
      <c r="A846" s="28">
        <v>2111403</v>
      </c>
      <c r="B846" s="25" t="s">
        <v>84</v>
      </c>
      <c r="C846" s="27">
        <v>0</v>
      </c>
    </row>
    <row r="847" spans="1:3">
      <c r="A847" s="28">
        <v>2111404</v>
      </c>
      <c r="B847" s="25" t="s">
        <v>721</v>
      </c>
      <c r="C847" s="27">
        <v>0</v>
      </c>
    </row>
    <row r="848" spans="1:3">
      <c r="A848" s="28">
        <v>2111405</v>
      </c>
      <c r="B848" s="25" t="s">
        <v>722</v>
      </c>
      <c r="C848" s="27">
        <v>0</v>
      </c>
    </row>
    <row r="849" spans="1:3">
      <c r="A849" s="28">
        <v>2111406</v>
      </c>
      <c r="B849" s="25" t="s">
        <v>723</v>
      </c>
      <c r="C849" s="27">
        <v>0</v>
      </c>
    </row>
    <row r="850" spans="1:3">
      <c r="A850" s="28">
        <v>2111407</v>
      </c>
      <c r="B850" s="25" t="s">
        <v>724</v>
      </c>
      <c r="C850" s="27">
        <v>0</v>
      </c>
    </row>
    <row r="851" spans="1:3">
      <c r="A851" s="28">
        <v>2111408</v>
      </c>
      <c r="B851" s="25" t="s">
        <v>725</v>
      </c>
      <c r="C851" s="27">
        <v>0</v>
      </c>
    </row>
    <row r="852" spans="1:3">
      <c r="A852" s="28">
        <v>2111409</v>
      </c>
      <c r="B852" s="25" t="s">
        <v>726</v>
      </c>
      <c r="C852" s="27">
        <v>0</v>
      </c>
    </row>
    <row r="853" spans="1:3">
      <c r="A853" s="28">
        <v>2111410</v>
      </c>
      <c r="B853" s="25" t="s">
        <v>727</v>
      </c>
      <c r="C853" s="27">
        <v>0</v>
      </c>
    </row>
    <row r="854" spans="1:3">
      <c r="A854" s="28">
        <v>2111411</v>
      </c>
      <c r="B854" s="25" t="s">
        <v>125</v>
      </c>
      <c r="C854" s="27">
        <v>0</v>
      </c>
    </row>
    <row r="855" spans="1:3">
      <c r="A855" s="28">
        <v>2111413</v>
      </c>
      <c r="B855" s="25" t="s">
        <v>728</v>
      </c>
      <c r="C855" s="27">
        <v>0</v>
      </c>
    </row>
    <row r="856" spans="1:3">
      <c r="A856" s="28">
        <v>2111450</v>
      </c>
      <c r="B856" s="25" t="s">
        <v>91</v>
      </c>
      <c r="C856" s="27">
        <v>0</v>
      </c>
    </row>
    <row r="857" spans="1:3">
      <c r="A857" s="28">
        <v>2111499</v>
      </c>
      <c r="B857" s="25" t="s">
        <v>729</v>
      </c>
      <c r="C857" s="27">
        <v>0</v>
      </c>
    </row>
    <row r="858" spans="1:3">
      <c r="A858" s="28">
        <v>21199</v>
      </c>
      <c r="B858" s="29" t="s">
        <v>730</v>
      </c>
      <c r="C858" s="27">
        <f>C859</f>
        <v>0</v>
      </c>
    </row>
    <row r="859" spans="1:3">
      <c r="A859" s="28">
        <v>2119901</v>
      </c>
      <c r="B859" s="25" t="s">
        <v>731</v>
      </c>
      <c r="C859" s="27">
        <v>0</v>
      </c>
    </row>
    <row r="860" spans="1:3">
      <c r="A860" s="28">
        <v>212</v>
      </c>
      <c r="B860" s="29" t="s">
        <v>732</v>
      </c>
      <c r="C860" s="27">
        <f>SUM(C861,C873,C875,C878,C880,C882)</f>
        <v>164010</v>
      </c>
    </row>
    <row r="861" spans="1:3">
      <c r="A861" s="28">
        <v>21201</v>
      </c>
      <c r="B861" s="29" t="s">
        <v>733</v>
      </c>
      <c r="C861" s="27">
        <f>SUM(C862:C872)</f>
        <v>8825</v>
      </c>
    </row>
    <row r="862" spans="1:3">
      <c r="A862" s="28">
        <v>2120101</v>
      </c>
      <c r="B862" s="25" t="s">
        <v>82</v>
      </c>
      <c r="C862" s="27">
        <v>4804</v>
      </c>
    </row>
    <row r="863" spans="1:3">
      <c r="A863" s="28">
        <v>2120102</v>
      </c>
      <c r="B863" s="25" t="s">
        <v>83</v>
      </c>
      <c r="C863" s="27">
        <v>0</v>
      </c>
    </row>
    <row r="864" spans="1:3">
      <c r="A864" s="28">
        <v>2120103</v>
      </c>
      <c r="B864" s="25" t="s">
        <v>84</v>
      </c>
      <c r="C864" s="27">
        <v>0</v>
      </c>
    </row>
    <row r="865" spans="1:3">
      <c r="A865" s="28">
        <v>2120104</v>
      </c>
      <c r="B865" s="25" t="s">
        <v>734</v>
      </c>
      <c r="C865" s="27">
        <v>511</v>
      </c>
    </row>
    <row r="866" spans="1:3">
      <c r="A866" s="28">
        <v>2120105</v>
      </c>
      <c r="B866" s="25" t="s">
        <v>735</v>
      </c>
      <c r="C866" s="27">
        <v>0</v>
      </c>
    </row>
    <row r="867" spans="1:3">
      <c r="A867" s="28">
        <v>2120106</v>
      </c>
      <c r="B867" s="25" t="s">
        <v>736</v>
      </c>
      <c r="C867" s="27">
        <v>0</v>
      </c>
    </row>
    <row r="868" spans="1:3">
      <c r="A868" s="28">
        <v>2120107</v>
      </c>
      <c r="B868" s="25" t="s">
        <v>737</v>
      </c>
      <c r="C868" s="27">
        <v>0</v>
      </c>
    </row>
    <row r="869" spans="1:3">
      <c r="A869" s="28">
        <v>2120108</v>
      </c>
      <c r="B869" s="25" t="s">
        <v>738</v>
      </c>
      <c r="C869" s="27">
        <v>0</v>
      </c>
    </row>
    <row r="870" spans="1:3">
      <c r="A870" s="28">
        <v>2120109</v>
      </c>
      <c r="B870" s="25" t="s">
        <v>739</v>
      </c>
      <c r="C870" s="27">
        <v>0</v>
      </c>
    </row>
    <row r="871" spans="1:3">
      <c r="A871" s="28">
        <v>2120110</v>
      </c>
      <c r="B871" s="25" t="s">
        <v>740</v>
      </c>
      <c r="C871" s="27">
        <v>0</v>
      </c>
    </row>
    <row r="872" spans="1:3">
      <c r="A872" s="28">
        <v>2120199</v>
      </c>
      <c r="B872" s="25" t="s">
        <v>741</v>
      </c>
      <c r="C872" s="27">
        <v>3510</v>
      </c>
    </row>
    <row r="873" spans="1:3">
      <c r="A873" s="28">
        <v>21202</v>
      </c>
      <c r="B873" s="29" t="s">
        <v>742</v>
      </c>
      <c r="C873" s="27">
        <f>C874</f>
        <v>0</v>
      </c>
    </row>
    <row r="874" spans="1:3">
      <c r="A874" s="28">
        <v>2120201</v>
      </c>
      <c r="B874" s="25" t="s">
        <v>743</v>
      </c>
      <c r="C874" s="27">
        <v>0</v>
      </c>
    </row>
    <row r="875" spans="1:3">
      <c r="A875" s="28">
        <v>21203</v>
      </c>
      <c r="B875" s="29" t="s">
        <v>744</v>
      </c>
      <c r="C875" s="27">
        <f>SUM(C876:C877)</f>
        <v>148085</v>
      </c>
    </row>
    <row r="876" spans="1:3">
      <c r="A876" s="28">
        <v>2120303</v>
      </c>
      <c r="B876" s="25" t="s">
        <v>745</v>
      </c>
      <c r="C876" s="27">
        <v>0</v>
      </c>
    </row>
    <row r="877" spans="1:3">
      <c r="A877" s="28">
        <v>2120399</v>
      </c>
      <c r="B877" s="25" t="s">
        <v>746</v>
      </c>
      <c r="C877" s="27">
        <v>148085</v>
      </c>
    </row>
    <row r="878" spans="1:3">
      <c r="A878" s="28">
        <v>21205</v>
      </c>
      <c r="B878" s="29" t="s">
        <v>747</v>
      </c>
      <c r="C878" s="27">
        <f t="shared" ref="C878:C882" si="1">C879</f>
        <v>6695</v>
      </c>
    </row>
    <row r="879" spans="1:3">
      <c r="A879" s="28">
        <v>2120501</v>
      </c>
      <c r="B879" s="25" t="s">
        <v>748</v>
      </c>
      <c r="C879" s="27">
        <v>6695</v>
      </c>
    </row>
    <row r="880" spans="1:3">
      <c r="A880" s="28">
        <v>21206</v>
      </c>
      <c r="B880" s="29" t="s">
        <v>749</v>
      </c>
      <c r="C880" s="27">
        <f t="shared" si="1"/>
        <v>0</v>
      </c>
    </row>
    <row r="881" spans="1:3">
      <c r="A881" s="28">
        <v>2120601</v>
      </c>
      <c r="B881" s="25" t="s">
        <v>750</v>
      </c>
      <c r="C881" s="27">
        <v>0</v>
      </c>
    </row>
    <row r="882" spans="1:3">
      <c r="A882" s="28">
        <v>21299</v>
      </c>
      <c r="B882" s="29" t="s">
        <v>751</v>
      </c>
      <c r="C882" s="27">
        <f t="shared" si="1"/>
        <v>405</v>
      </c>
    </row>
    <row r="883" spans="1:3">
      <c r="A883" s="28">
        <v>2129999</v>
      </c>
      <c r="B883" s="25" t="s">
        <v>752</v>
      </c>
      <c r="C883" s="27">
        <v>405</v>
      </c>
    </row>
    <row r="884" spans="1:3">
      <c r="A884" s="28">
        <v>213</v>
      </c>
      <c r="B884" s="29" t="s">
        <v>753</v>
      </c>
      <c r="C884" s="27">
        <f>SUM(C885,C910,C938,C965,C976,C987,C993,C1000,C1007,C1011)</f>
        <v>46015</v>
      </c>
    </row>
    <row r="885" spans="1:3">
      <c r="A885" s="28">
        <v>21301</v>
      </c>
      <c r="B885" s="29" t="s">
        <v>754</v>
      </c>
      <c r="C885" s="27">
        <f>SUM(C886:C909)</f>
        <v>7160</v>
      </c>
    </row>
    <row r="886" spans="1:3">
      <c r="A886" s="28">
        <v>2130101</v>
      </c>
      <c r="B886" s="25" t="s">
        <v>82</v>
      </c>
      <c r="C886" s="27">
        <v>1600</v>
      </c>
    </row>
    <row r="887" spans="1:3">
      <c r="A887" s="28">
        <v>2130102</v>
      </c>
      <c r="B887" s="25" t="s">
        <v>83</v>
      </c>
      <c r="C887" s="27">
        <v>55</v>
      </c>
    </row>
    <row r="888" spans="1:3">
      <c r="A888" s="28">
        <v>2130103</v>
      </c>
      <c r="B888" s="25" t="s">
        <v>84</v>
      </c>
      <c r="C888" s="27">
        <v>0</v>
      </c>
    </row>
    <row r="889" spans="1:3">
      <c r="A889" s="28">
        <v>2130104</v>
      </c>
      <c r="B889" s="25" t="s">
        <v>91</v>
      </c>
      <c r="C889" s="27">
        <v>1400</v>
      </c>
    </row>
    <row r="890" spans="1:3">
      <c r="A890" s="28">
        <v>2130105</v>
      </c>
      <c r="B890" s="25" t="s">
        <v>755</v>
      </c>
      <c r="C890" s="27">
        <v>0</v>
      </c>
    </row>
    <row r="891" spans="1:3">
      <c r="A891" s="28">
        <v>2130106</v>
      </c>
      <c r="B891" s="25" t="s">
        <v>756</v>
      </c>
      <c r="C891" s="27">
        <v>794</v>
      </c>
    </row>
    <row r="892" spans="1:3">
      <c r="A892" s="28">
        <v>2130108</v>
      </c>
      <c r="B892" s="25" t="s">
        <v>757</v>
      </c>
      <c r="C892" s="27">
        <v>0</v>
      </c>
    </row>
    <row r="893" spans="1:3">
      <c r="A893" s="28">
        <v>2130109</v>
      </c>
      <c r="B893" s="25" t="s">
        <v>758</v>
      </c>
      <c r="C893" s="27">
        <v>465</v>
      </c>
    </row>
    <row r="894" spans="1:3">
      <c r="A894" s="28">
        <v>2130110</v>
      </c>
      <c r="B894" s="25" t="s">
        <v>759</v>
      </c>
      <c r="C894" s="27">
        <v>204</v>
      </c>
    </row>
    <row r="895" spans="1:3">
      <c r="A895" s="28">
        <v>2130111</v>
      </c>
      <c r="B895" s="25" t="s">
        <v>760</v>
      </c>
      <c r="C895" s="27">
        <v>746</v>
      </c>
    </row>
    <row r="896" spans="1:3">
      <c r="A896" s="28">
        <v>2130112</v>
      </c>
      <c r="B896" s="25" t="s">
        <v>761</v>
      </c>
      <c r="C896" s="27">
        <v>169</v>
      </c>
    </row>
    <row r="897" spans="1:3">
      <c r="A897" s="28">
        <v>2130114</v>
      </c>
      <c r="B897" s="25" t="s">
        <v>762</v>
      </c>
      <c r="C897" s="27">
        <v>0</v>
      </c>
    </row>
    <row r="898" spans="1:3">
      <c r="A898" s="28">
        <v>2130119</v>
      </c>
      <c r="B898" s="25" t="s">
        <v>763</v>
      </c>
      <c r="C898" s="27">
        <v>5</v>
      </c>
    </row>
    <row r="899" spans="1:3">
      <c r="A899" s="28">
        <v>2130120</v>
      </c>
      <c r="B899" s="25" t="s">
        <v>764</v>
      </c>
      <c r="C899" s="27">
        <v>0</v>
      </c>
    </row>
    <row r="900" spans="1:3">
      <c r="A900" s="28">
        <v>2130121</v>
      </c>
      <c r="B900" s="25" t="s">
        <v>765</v>
      </c>
      <c r="C900" s="27">
        <v>0</v>
      </c>
    </row>
    <row r="901" spans="1:3">
      <c r="A901" s="28">
        <v>2130122</v>
      </c>
      <c r="B901" s="25" t="s">
        <v>766</v>
      </c>
      <c r="C901" s="27">
        <v>23</v>
      </c>
    </row>
    <row r="902" spans="1:3">
      <c r="A902" s="28">
        <v>2130124</v>
      </c>
      <c r="B902" s="25" t="s">
        <v>767</v>
      </c>
      <c r="C902" s="27">
        <v>367</v>
      </c>
    </row>
    <row r="903" spans="1:3">
      <c r="A903" s="28">
        <v>2130125</v>
      </c>
      <c r="B903" s="25" t="s">
        <v>768</v>
      </c>
      <c r="C903" s="27">
        <v>35</v>
      </c>
    </row>
    <row r="904" spans="1:3">
      <c r="A904" s="28">
        <v>2130126</v>
      </c>
      <c r="B904" s="25" t="s">
        <v>769</v>
      </c>
      <c r="C904" s="27">
        <v>217</v>
      </c>
    </row>
    <row r="905" spans="1:3">
      <c r="A905" s="28">
        <v>2130135</v>
      </c>
      <c r="B905" s="25" t="s">
        <v>770</v>
      </c>
      <c r="C905" s="27">
        <v>180</v>
      </c>
    </row>
    <row r="906" spans="1:3">
      <c r="A906" s="28">
        <v>2130142</v>
      </c>
      <c r="B906" s="25" t="s">
        <v>771</v>
      </c>
      <c r="C906" s="27">
        <v>0</v>
      </c>
    </row>
    <row r="907" spans="1:3">
      <c r="A907" s="28">
        <v>2130148</v>
      </c>
      <c r="B907" s="25" t="s">
        <v>772</v>
      </c>
      <c r="C907" s="27">
        <v>366</v>
      </c>
    </row>
    <row r="908" spans="1:3">
      <c r="A908" s="28">
        <v>2130152</v>
      </c>
      <c r="B908" s="25" t="s">
        <v>773</v>
      </c>
      <c r="C908" s="27">
        <v>0</v>
      </c>
    </row>
    <row r="909" spans="1:3">
      <c r="A909" s="28">
        <v>2130199</v>
      </c>
      <c r="B909" s="25" t="s">
        <v>774</v>
      </c>
      <c r="C909" s="27">
        <v>534</v>
      </c>
    </row>
    <row r="910" spans="1:3">
      <c r="A910" s="28">
        <v>21302</v>
      </c>
      <c r="B910" s="29" t="s">
        <v>775</v>
      </c>
      <c r="C910" s="27">
        <f>SUM(C911:C937)</f>
        <v>2670</v>
      </c>
    </row>
    <row r="911" spans="1:3">
      <c r="A911" s="28">
        <v>2130201</v>
      </c>
      <c r="B911" s="25" t="s">
        <v>82</v>
      </c>
      <c r="C911" s="27">
        <v>353</v>
      </c>
    </row>
    <row r="912" spans="1:3">
      <c r="A912" s="28">
        <v>2130202</v>
      </c>
      <c r="B912" s="25" t="s">
        <v>83</v>
      </c>
      <c r="C912" s="27">
        <v>0</v>
      </c>
    </row>
    <row r="913" spans="1:3">
      <c r="A913" s="28">
        <v>2130203</v>
      </c>
      <c r="B913" s="25" t="s">
        <v>84</v>
      </c>
      <c r="C913" s="27">
        <v>0</v>
      </c>
    </row>
    <row r="914" spans="1:3">
      <c r="A914" s="28">
        <v>2130204</v>
      </c>
      <c r="B914" s="25" t="s">
        <v>776</v>
      </c>
      <c r="C914" s="27">
        <v>552</v>
      </c>
    </row>
    <row r="915" spans="1:3">
      <c r="A915" s="28">
        <v>2130205</v>
      </c>
      <c r="B915" s="25" t="s">
        <v>777</v>
      </c>
      <c r="C915" s="27">
        <v>139</v>
      </c>
    </row>
    <row r="916" spans="1:3">
      <c r="A916" s="28">
        <v>2130206</v>
      </c>
      <c r="B916" s="25" t="s">
        <v>778</v>
      </c>
      <c r="C916" s="27">
        <v>5</v>
      </c>
    </row>
    <row r="917" spans="1:3">
      <c r="A917" s="28">
        <v>2130207</v>
      </c>
      <c r="B917" s="25" t="s">
        <v>779</v>
      </c>
      <c r="C917" s="27">
        <v>430</v>
      </c>
    </row>
    <row r="918" spans="1:3">
      <c r="A918" s="28">
        <v>2130208</v>
      </c>
      <c r="B918" s="25" t="s">
        <v>780</v>
      </c>
      <c r="C918" s="27">
        <v>15</v>
      </c>
    </row>
    <row r="919" spans="1:3">
      <c r="A919" s="28">
        <v>2130209</v>
      </c>
      <c r="B919" s="25" t="s">
        <v>781</v>
      </c>
      <c r="C919" s="27">
        <v>19</v>
      </c>
    </row>
    <row r="920" spans="1:3">
      <c r="A920" s="28">
        <v>2130210</v>
      </c>
      <c r="B920" s="25" t="s">
        <v>782</v>
      </c>
      <c r="C920" s="27">
        <v>310</v>
      </c>
    </row>
    <row r="921" spans="1:3">
      <c r="A921" s="28">
        <v>2130211</v>
      </c>
      <c r="B921" s="25" t="s">
        <v>783</v>
      </c>
      <c r="C921" s="27">
        <v>150</v>
      </c>
    </row>
    <row r="922" spans="1:3">
      <c r="A922" s="28">
        <v>2130212</v>
      </c>
      <c r="B922" s="25" t="s">
        <v>784</v>
      </c>
      <c r="C922" s="27">
        <v>434</v>
      </c>
    </row>
    <row r="923" spans="1:3">
      <c r="A923" s="28">
        <v>2130213</v>
      </c>
      <c r="B923" s="25" t="s">
        <v>785</v>
      </c>
      <c r="C923" s="27">
        <v>0</v>
      </c>
    </row>
    <row r="924" spans="1:3">
      <c r="A924" s="28">
        <v>2130216</v>
      </c>
      <c r="B924" s="25" t="s">
        <v>786</v>
      </c>
      <c r="C924" s="27">
        <v>0</v>
      </c>
    </row>
    <row r="925" spans="1:3">
      <c r="A925" s="28">
        <v>2130217</v>
      </c>
      <c r="B925" s="25" t="s">
        <v>787</v>
      </c>
      <c r="C925" s="27">
        <v>0</v>
      </c>
    </row>
    <row r="926" spans="1:3">
      <c r="A926" s="28">
        <v>2130218</v>
      </c>
      <c r="B926" s="25" t="s">
        <v>788</v>
      </c>
      <c r="C926" s="27">
        <v>0</v>
      </c>
    </row>
    <row r="927" spans="1:3">
      <c r="A927" s="28">
        <v>2130219</v>
      </c>
      <c r="B927" s="25" t="s">
        <v>789</v>
      </c>
      <c r="C927" s="27">
        <v>50</v>
      </c>
    </row>
    <row r="928" spans="1:3">
      <c r="A928" s="28">
        <v>2130220</v>
      </c>
      <c r="B928" s="25" t="s">
        <v>790</v>
      </c>
      <c r="C928" s="27">
        <v>0</v>
      </c>
    </row>
    <row r="929" spans="1:3">
      <c r="A929" s="28">
        <v>2130221</v>
      </c>
      <c r="B929" s="25" t="s">
        <v>791</v>
      </c>
      <c r="C929" s="27">
        <v>0</v>
      </c>
    </row>
    <row r="930" spans="1:3">
      <c r="A930" s="28">
        <v>2130223</v>
      </c>
      <c r="B930" s="25" t="s">
        <v>792</v>
      </c>
      <c r="C930" s="27">
        <v>0</v>
      </c>
    </row>
    <row r="931" spans="1:3">
      <c r="A931" s="28">
        <v>2130224</v>
      </c>
      <c r="B931" s="25" t="s">
        <v>793</v>
      </c>
      <c r="C931" s="27">
        <v>0</v>
      </c>
    </row>
    <row r="932" spans="1:3">
      <c r="A932" s="28">
        <v>2130225</v>
      </c>
      <c r="B932" s="25" t="s">
        <v>794</v>
      </c>
      <c r="C932" s="27">
        <v>0</v>
      </c>
    </row>
    <row r="933" spans="1:3">
      <c r="A933" s="28">
        <v>2130226</v>
      </c>
      <c r="B933" s="25" t="s">
        <v>795</v>
      </c>
      <c r="C933" s="27">
        <v>0</v>
      </c>
    </row>
    <row r="934" spans="1:3">
      <c r="A934" s="28">
        <v>2130227</v>
      </c>
      <c r="B934" s="25" t="s">
        <v>796</v>
      </c>
      <c r="C934" s="27">
        <v>30</v>
      </c>
    </row>
    <row r="935" spans="1:3">
      <c r="A935" s="28">
        <v>2130232</v>
      </c>
      <c r="B935" s="25" t="s">
        <v>797</v>
      </c>
      <c r="C935" s="27">
        <v>0</v>
      </c>
    </row>
    <row r="936" spans="1:3">
      <c r="A936" s="28">
        <v>2130234</v>
      </c>
      <c r="B936" s="25" t="s">
        <v>798</v>
      </c>
      <c r="C936" s="27">
        <v>70</v>
      </c>
    </row>
    <row r="937" spans="1:3">
      <c r="A937" s="28">
        <v>2130299</v>
      </c>
      <c r="B937" s="25" t="s">
        <v>799</v>
      </c>
      <c r="C937" s="27">
        <v>113</v>
      </c>
    </row>
    <row r="938" spans="1:3">
      <c r="A938" s="28">
        <v>21303</v>
      </c>
      <c r="B938" s="29" t="s">
        <v>800</v>
      </c>
      <c r="C938" s="27">
        <f>SUM(C939:C964)</f>
        <v>24658</v>
      </c>
    </row>
    <row r="939" spans="1:3">
      <c r="A939" s="28">
        <v>2130301</v>
      </c>
      <c r="B939" s="25" t="s">
        <v>82</v>
      </c>
      <c r="C939" s="27">
        <v>816</v>
      </c>
    </row>
    <row r="940" spans="1:3">
      <c r="A940" s="28">
        <v>2130302</v>
      </c>
      <c r="B940" s="25" t="s">
        <v>83</v>
      </c>
      <c r="C940" s="27">
        <v>0</v>
      </c>
    </row>
    <row r="941" spans="1:3">
      <c r="A941" s="28">
        <v>2130303</v>
      </c>
      <c r="B941" s="25" t="s">
        <v>84</v>
      </c>
      <c r="C941" s="27">
        <v>0</v>
      </c>
    </row>
    <row r="942" spans="1:3">
      <c r="A942" s="28">
        <v>2130304</v>
      </c>
      <c r="B942" s="25" t="s">
        <v>801</v>
      </c>
      <c r="C942" s="27">
        <v>1631</v>
      </c>
    </row>
    <row r="943" spans="1:3">
      <c r="A943" s="28">
        <v>2130305</v>
      </c>
      <c r="B943" s="25" t="s">
        <v>802</v>
      </c>
      <c r="C943" s="27">
        <v>12650</v>
      </c>
    </row>
    <row r="944" spans="1:3">
      <c r="A944" s="28">
        <v>2130306</v>
      </c>
      <c r="B944" s="25" t="s">
        <v>803</v>
      </c>
      <c r="C944" s="27">
        <v>1025</v>
      </c>
    </row>
    <row r="945" spans="1:3">
      <c r="A945" s="28">
        <v>2130307</v>
      </c>
      <c r="B945" s="25" t="s">
        <v>804</v>
      </c>
      <c r="C945" s="27">
        <v>0</v>
      </c>
    </row>
    <row r="946" spans="1:3">
      <c r="A946" s="28">
        <v>2130308</v>
      </c>
      <c r="B946" s="25" t="s">
        <v>805</v>
      </c>
      <c r="C946" s="27">
        <v>0</v>
      </c>
    </row>
    <row r="947" spans="1:3">
      <c r="A947" s="28">
        <v>2130309</v>
      </c>
      <c r="B947" s="25" t="s">
        <v>806</v>
      </c>
      <c r="C947" s="27">
        <v>143</v>
      </c>
    </row>
    <row r="948" spans="1:3">
      <c r="A948" s="28">
        <v>2130310</v>
      </c>
      <c r="B948" s="25" t="s">
        <v>807</v>
      </c>
      <c r="C948" s="27">
        <v>0</v>
      </c>
    </row>
    <row r="949" spans="1:3">
      <c r="A949" s="28">
        <v>2130311</v>
      </c>
      <c r="B949" s="25" t="s">
        <v>808</v>
      </c>
      <c r="C949" s="27">
        <v>3524</v>
      </c>
    </row>
    <row r="950" spans="1:3">
      <c r="A950" s="28">
        <v>2130312</v>
      </c>
      <c r="B950" s="25" t="s">
        <v>809</v>
      </c>
      <c r="C950" s="27">
        <v>0</v>
      </c>
    </row>
    <row r="951" spans="1:3">
      <c r="A951" s="28">
        <v>2130313</v>
      </c>
      <c r="B951" s="25" t="s">
        <v>810</v>
      </c>
      <c r="C951" s="27">
        <v>0</v>
      </c>
    </row>
    <row r="952" spans="1:3">
      <c r="A952" s="28">
        <v>2130314</v>
      </c>
      <c r="B952" s="25" t="s">
        <v>811</v>
      </c>
      <c r="C952" s="27">
        <v>216</v>
      </c>
    </row>
    <row r="953" spans="1:3">
      <c r="A953" s="28">
        <v>2130315</v>
      </c>
      <c r="B953" s="25" t="s">
        <v>812</v>
      </c>
      <c r="C953" s="27">
        <v>100</v>
      </c>
    </row>
    <row r="954" spans="1:3">
      <c r="A954" s="28">
        <v>2130316</v>
      </c>
      <c r="B954" s="25" t="s">
        <v>813</v>
      </c>
      <c r="C954" s="27">
        <v>124</v>
      </c>
    </row>
    <row r="955" spans="1:3">
      <c r="A955" s="28">
        <v>2130317</v>
      </c>
      <c r="B955" s="25" t="s">
        <v>814</v>
      </c>
      <c r="C955" s="27">
        <v>0</v>
      </c>
    </row>
    <row r="956" spans="1:3">
      <c r="A956" s="28">
        <v>2130318</v>
      </c>
      <c r="B956" s="25" t="s">
        <v>815</v>
      </c>
      <c r="C956" s="27">
        <v>0</v>
      </c>
    </row>
    <row r="957" spans="1:3">
      <c r="A957" s="28">
        <v>2130319</v>
      </c>
      <c r="B957" s="25" t="s">
        <v>816</v>
      </c>
      <c r="C957" s="27">
        <v>4040</v>
      </c>
    </row>
    <row r="958" spans="1:3">
      <c r="A958" s="28">
        <v>2130321</v>
      </c>
      <c r="B958" s="25" t="s">
        <v>817</v>
      </c>
      <c r="C958" s="27">
        <v>0</v>
      </c>
    </row>
    <row r="959" spans="1:3">
      <c r="A959" s="28">
        <v>2130322</v>
      </c>
      <c r="B959" s="25" t="s">
        <v>818</v>
      </c>
      <c r="C959" s="27">
        <v>120</v>
      </c>
    </row>
    <row r="960" spans="1:3">
      <c r="A960" s="28">
        <v>2130332</v>
      </c>
      <c r="B960" s="25" t="s">
        <v>819</v>
      </c>
      <c r="C960" s="27">
        <v>0</v>
      </c>
    </row>
    <row r="961" spans="1:3">
      <c r="A961" s="28">
        <v>2130333</v>
      </c>
      <c r="B961" s="25" t="s">
        <v>792</v>
      </c>
      <c r="C961" s="27">
        <v>0</v>
      </c>
    </row>
    <row r="962" spans="1:3">
      <c r="A962" s="28">
        <v>2130334</v>
      </c>
      <c r="B962" s="25" t="s">
        <v>820</v>
      </c>
      <c r="C962" s="27">
        <v>0</v>
      </c>
    </row>
    <row r="963" spans="1:3">
      <c r="A963" s="28">
        <v>2130335</v>
      </c>
      <c r="B963" s="25" t="s">
        <v>821</v>
      </c>
      <c r="C963" s="27">
        <v>0</v>
      </c>
    </row>
    <row r="964" spans="1:3">
      <c r="A964" s="28">
        <v>2130399</v>
      </c>
      <c r="B964" s="25" t="s">
        <v>822</v>
      </c>
      <c r="C964" s="27">
        <v>269</v>
      </c>
    </row>
    <row r="965" spans="1:3">
      <c r="A965" s="28">
        <v>21304</v>
      </c>
      <c r="B965" s="29" t="s">
        <v>823</v>
      </c>
      <c r="C965" s="27">
        <f>SUM(C966:C975)</f>
        <v>0</v>
      </c>
    </row>
    <row r="966" spans="1:3">
      <c r="A966" s="28">
        <v>2130401</v>
      </c>
      <c r="B966" s="25" t="s">
        <v>82</v>
      </c>
      <c r="C966" s="27">
        <v>0</v>
      </c>
    </row>
    <row r="967" spans="1:3">
      <c r="A967" s="28">
        <v>2130402</v>
      </c>
      <c r="B967" s="25" t="s">
        <v>83</v>
      </c>
      <c r="C967" s="27">
        <v>0</v>
      </c>
    </row>
    <row r="968" spans="1:3">
      <c r="A968" s="28">
        <v>2130403</v>
      </c>
      <c r="B968" s="25" t="s">
        <v>84</v>
      </c>
      <c r="C968" s="27">
        <v>0</v>
      </c>
    </row>
    <row r="969" spans="1:3">
      <c r="A969" s="28">
        <v>2130404</v>
      </c>
      <c r="B969" s="25" t="s">
        <v>824</v>
      </c>
      <c r="C969" s="27">
        <v>0</v>
      </c>
    </row>
    <row r="970" spans="1:3">
      <c r="A970" s="28">
        <v>2130405</v>
      </c>
      <c r="B970" s="25" t="s">
        <v>825</v>
      </c>
      <c r="C970" s="27">
        <v>0</v>
      </c>
    </row>
    <row r="971" spans="1:3">
      <c r="A971" s="28">
        <v>2130406</v>
      </c>
      <c r="B971" s="25" t="s">
        <v>826</v>
      </c>
      <c r="C971" s="27">
        <v>0</v>
      </c>
    </row>
    <row r="972" spans="1:3">
      <c r="A972" s="28">
        <v>2130407</v>
      </c>
      <c r="B972" s="25" t="s">
        <v>827</v>
      </c>
      <c r="C972" s="27">
        <v>0</v>
      </c>
    </row>
    <row r="973" spans="1:3">
      <c r="A973" s="28">
        <v>2130408</v>
      </c>
      <c r="B973" s="25" t="s">
        <v>828</v>
      </c>
      <c r="C973" s="27">
        <v>0</v>
      </c>
    </row>
    <row r="974" spans="1:3">
      <c r="A974" s="28">
        <v>2130409</v>
      </c>
      <c r="B974" s="25" t="s">
        <v>829</v>
      </c>
      <c r="C974" s="27">
        <v>0</v>
      </c>
    </row>
    <row r="975" spans="1:3">
      <c r="A975" s="28">
        <v>2130499</v>
      </c>
      <c r="B975" s="25" t="s">
        <v>830</v>
      </c>
      <c r="C975" s="27">
        <v>0</v>
      </c>
    </row>
    <row r="976" spans="1:3">
      <c r="A976" s="28">
        <v>21305</v>
      </c>
      <c r="B976" s="29" t="s">
        <v>831</v>
      </c>
      <c r="C976" s="27">
        <f>SUM(C977:C986)</f>
        <v>1613</v>
      </c>
    </row>
    <row r="977" spans="1:3">
      <c r="A977" s="28">
        <v>2130501</v>
      </c>
      <c r="B977" s="25" t="s">
        <v>82</v>
      </c>
      <c r="C977" s="27">
        <v>81</v>
      </c>
    </row>
    <row r="978" spans="1:3">
      <c r="A978" s="28">
        <v>2130502</v>
      </c>
      <c r="B978" s="25" t="s">
        <v>83</v>
      </c>
      <c r="C978" s="27">
        <v>0</v>
      </c>
    </row>
    <row r="979" spans="1:3">
      <c r="A979" s="28">
        <v>2130503</v>
      </c>
      <c r="B979" s="25" t="s">
        <v>84</v>
      </c>
      <c r="C979" s="27">
        <v>0</v>
      </c>
    </row>
    <row r="980" spans="1:3">
      <c r="A980" s="28">
        <v>2130504</v>
      </c>
      <c r="B980" s="25" t="s">
        <v>832</v>
      </c>
      <c r="C980" s="27">
        <v>0</v>
      </c>
    </row>
    <row r="981" spans="1:3">
      <c r="A981" s="28">
        <v>2130505</v>
      </c>
      <c r="B981" s="25" t="s">
        <v>833</v>
      </c>
      <c r="C981" s="27">
        <v>0</v>
      </c>
    </row>
    <row r="982" spans="1:3">
      <c r="A982" s="28">
        <v>2130506</v>
      </c>
      <c r="B982" s="25" t="s">
        <v>834</v>
      </c>
      <c r="C982" s="27">
        <v>0</v>
      </c>
    </row>
    <row r="983" spans="1:3">
      <c r="A983" s="28">
        <v>2130507</v>
      </c>
      <c r="B983" s="25" t="s">
        <v>835</v>
      </c>
      <c r="C983" s="27">
        <v>162</v>
      </c>
    </row>
    <row r="984" spans="1:3">
      <c r="A984" s="28">
        <v>2130508</v>
      </c>
      <c r="B984" s="25" t="s">
        <v>836</v>
      </c>
      <c r="C984" s="27">
        <v>0</v>
      </c>
    </row>
    <row r="985" spans="1:3">
      <c r="A985" s="28">
        <v>2130550</v>
      </c>
      <c r="B985" s="25" t="s">
        <v>837</v>
      </c>
      <c r="C985" s="27">
        <v>40</v>
      </c>
    </row>
    <row r="986" spans="1:3">
      <c r="A986" s="28">
        <v>2130599</v>
      </c>
      <c r="B986" s="25" t="s">
        <v>838</v>
      </c>
      <c r="C986" s="27">
        <v>1330</v>
      </c>
    </row>
    <row r="987" spans="1:3">
      <c r="A987" s="28">
        <v>21306</v>
      </c>
      <c r="B987" s="29" t="s">
        <v>839</v>
      </c>
      <c r="C987" s="27">
        <f>SUM(C988:C992)</f>
        <v>0</v>
      </c>
    </row>
    <row r="988" spans="1:3">
      <c r="A988" s="28">
        <v>2130601</v>
      </c>
      <c r="B988" s="25" t="s">
        <v>411</v>
      </c>
      <c r="C988" s="27">
        <v>0</v>
      </c>
    </row>
    <row r="989" spans="1:3">
      <c r="A989" s="28">
        <v>2130602</v>
      </c>
      <c r="B989" s="25" t="s">
        <v>840</v>
      </c>
      <c r="C989" s="27">
        <v>0</v>
      </c>
    </row>
    <row r="990" spans="1:3">
      <c r="A990" s="28">
        <v>2130603</v>
      </c>
      <c r="B990" s="25" t="s">
        <v>841</v>
      </c>
      <c r="C990" s="27">
        <v>0</v>
      </c>
    </row>
    <row r="991" spans="1:3">
      <c r="A991" s="28">
        <v>2130604</v>
      </c>
      <c r="B991" s="25" t="s">
        <v>842</v>
      </c>
      <c r="C991" s="27">
        <v>0</v>
      </c>
    </row>
    <row r="992" spans="1:3">
      <c r="A992" s="28">
        <v>2130699</v>
      </c>
      <c r="B992" s="25" t="s">
        <v>843</v>
      </c>
      <c r="C992" s="27">
        <v>0</v>
      </c>
    </row>
    <row r="993" spans="1:3">
      <c r="A993" s="28">
        <v>21307</v>
      </c>
      <c r="B993" s="29" t="s">
        <v>844</v>
      </c>
      <c r="C993" s="27">
        <f>SUM(C994:C999)</f>
        <v>0</v>
      </c>
    </row>
    <row r="994" spans="1:3">
      <c r="A994" s="28">
        <v>2130701</v>
      </c>
      <c r="B994" s="25" t="s">
        <v>845</v>
      </c>
      <c r="C994" s="27">
        <v>0</v>
      </c>
    </row>
    <row r="995" spans="1:3">
      <c r="A995" s="28">
        <v>2130704</v>
      </c>
      <c r="B995" s="25" t="s">
        <v>846</v>
      </c>
      <c r="C995" s="27">
        <v>0</v>
      </c>
    </row>
    <row r="996" spans="1:3">
      <c r="A996" s="28">
        <v>2130705</v>
      </c>
      <c r="B996" s="25" t="s">
        <v>847</v>
      </c>
      <c r="C996" s="27">
        <v>0</v>
      </c>
    </row>
    <row r="997" spans="1:3">
      <c r="A997" s="28">
        <v>2130706</v>
      </c>
      <c r="B997" s="25" t="s">
        <v>848</v>
      </c>
      <c r="C997" s="27">
        <v>0</v>
      </c>
    </row>
    <row r="998" spans="1:3">
      <c r="A998" s="28">
        <v>2130707</v>
      </c>
      <c r="B998" s="25" t="s">
        <v>849</v>
      </c>
      <c r="C998" s="27">
        <v>0</v>
      </c>
    </row>
    <row r="999" spans="1:3">
      <c r="A999" s="28">
        <v>2130799</v>
      </c>
      <c r="B999" s="25" t="s">
        <v>850</v>
      </c>
      <c r="C999" s="27">
        <v>0</v>
      </c>
    </row>
    <row r="1000" spans="1:3">
      <c r="A1000" s="28">
        <v>21308</v>
      </c>
      <c r="B1000" s="29" t="s">
        <v>851</v>
      </c>
      <c r="C1000" s="27">
        <f>SUM(C1001:C1006)</f>
        <v>572</v>
      </c>
    </row>
    <row r="1001" spans="1:3">
      <c r="A1001" s="28">
        <v>2130801</v>
      </c>
      <c r="B1001" s="25" t="s">
        <v>852</v>
      </c>
      <c r="C1001" s="27">
        <v>0</v>
      </c>
    </row>
    <row r="1002" spans="1:3">
      <c r="A1002" s="28">
        <v>2130802</v>
      </c>
      <c r="B1002" s="25" t="s">
        <v>853</v>
      </c>
      <c r="C1002" s="27">
        <v>167</v>
      </c>
    </row>
    <row r="1003" spans="1:3">
      <c r="A1003" s="28">
        <v>2130803</v>
      </c>
      <c r="B1003" s="25" t="s">
        <v>854</v>
      </c>
      <c r="C1003" s="27">
        <v>0</v>
      </c>
    </row>
    <row r="1004" spans="1:3">
      <c r="A1004" s="28">
        <v>2130804</v>
      </c>
      <c r="B1004" s="25" t="s">
        <v>855</v>
      </c>
      <c r="C1004" s="27">
        <v>405</v>
      </c>
    </row>
    <row r="1005" spans="1:3">
      <c r="A1005" s="28">
        <v>2130805</v>
      </c>
      <c r="B1005" s="25" t="s">
        <v>856</v>
      </c>
      <c r="C1005" s="27">
        <v>0</v>
      </c>
    </row>
    <row r="1006" spans="1:3">
      <c r="A1006" s="28">
        <v>2130899</v>
      </c>
      <c r="B1006" s="25" t="s">
        <v>857</v>
      </c>
      <c r="C1006" s="27">
        <v>0</v>
      </c>
    </row>
    <row r="1007" spans="1:3">
      <c r="A1007" s="28">
        <v>21309</v>
      </c>
      <c r="B1007" s="29" t="s">
        <v>858</v>
      </c>
      <c r="C1007" s="27">
        <f>SUM(C1008:C1010)</f>
        <v>3017</v>
      </c>
    </row>
    <row r="1008" spans="1:3">
      <c r="A1008" s="28">
        <v>2130901</v>
      </c>
      <c r="B1008" s="25" t="s">
        <v>859</v>
      </c>
      <c r="C1008" s="27">
        <v>954</v>
      </c>
    </row>
    <row r="1009" spans="1:3">
      <c r="A1009" s="28">
        <v>2130902</v>
      </c>
      <c r="B1009" s="25" t="s">
        <v>860</v>
      </c>
      <c r="C1009" s="27">
        <v>0</v>
      </c>
    </row>
    <row r="1010" spans="1:3">
      <c r="A1010" s="28">
        <v>2130999</v>
      </c>
      <c r="B1010" s="25" t="s">
        <v>861</v>
      </c>
      <c r="C1010" s="27">
        <v>2063</v>
      </c>
    </row>
    <row r="1011" spans="1:3">
      <c r="A1011" s="28">
        <v>21399</v>
      </c>
      <c r="B1011" s="29" t="s">
        <v>862</v>
      </c>
      <c r="C1011" s="27">
        <f>C1012+C1013</f>
        <v>6325</v>
      </c>
    </row>
    <row r="1012" spans="1:3">
      <c r="A1012" s="28">
        <v>2139901</v>
      </c>
      <c r="B1012" s="25" t="s">
        <v>863</v>
      </c>
      <c r="C1012" s="27">
        <v>0</v>
      </c>
    </row>
    <row r="1013" spans="1:3">
      <c r="A1013" s="28">
        <v>2139999</v>
      </c>
      <c r="B1013" s="25" t="s">
        <v>864</v>
      </c>
      <c r="C1013" s="27">
        <v>6325</v>
      </c>
    </row>
    <row r="1014" spans="1:3">
      <c r="A1014" s="28">
        <v>214</v>
      </c>
      <c r="B1014" s="29" t="s">
        <v>865</v>
      </c>
      <c r="C1014" s="27">
        <f>SUM(C1015,C1038,C1048,C1058,C1063,C1070,C1075)</f>
        <v>23701</v>
      </c>
    </row>
    <row r="1015" spans="1:3">
      <c r="A1015" s="28">
        <v>21401</v>
      </c>
      <c r="B1015" s="29" t="s">
        <v>866</v>
      </c>
      <c r="C1015" s="27">
        <f>SUM(C1016:C1037)</f>
        <v>17004</v>
      </c>
    </row>
    <row r="1016" spans="1:3">
      <c r="A1016" s="28">
        <v>2140101</v>
      </c>
      <c r="B1016" s="25" t="s">
        <v>82</v>
      </c>
      <c r="C1016" s="27">
        <v>540</v>
      </c>
    </row>
    <row r="1017" spans="1:3">
      <c r="A1017" s="28">
        <v>2140102</v>
      </c>
      <c r="B1017" s="25" t="s">
        <v>83</v>
      </c>
      <c r="C1017" s="27">
        <v>0</v>
      </c>
    </row>
    <row r="1018" spans="1:3">
      <c r="A1018" s="28">
        <v>2140103</v>
      </c>
      <c r="B1018" s="25" t="s">
        <v>84</v>
      </c>
      <c r="C1018" s="27">
        <v>0</v>
      </c>
    </row>
    <row r="1019" spans="1:3">
      <c r="A1019" s="28">
        <v>2140104</v>
      </c>
      <c r="B1019" s="25" t="s">
        <v>867</v>
      </c>
      <c r="C1019" s="27">
        <v>4058</v>
      </c>
    </row>
    <row r="1020" spans="1:3">
      <c r="A1020" s="28">
        <v>2140106</v>
      </c>
      <c r="B1020" s="25" t="s">
        <v>868</v>
      </c>
      <c r="C1020" s="27">
        <v>2302</v>
      </c>
    </row>
    <row r="1021" spans="1:3">
      <c r="A1021" s="28">
        <v>2140109</v>
      </c>
      <c r="B1021" s="25" t="s">
        <v>869</v>
      </c>
      <c r="C1021" s="27">
        <v>0</v>
      </c>
    </row>
    <row r="1022" spans="1:3">
      <c r="A1022" s="28">
        <v>2140110</v>
      </c>
      <c r="B1022" s="25" t="s">
        <v>870</v>
      </c>
      <c r="C1022" s="27">
        <v>0</v>
      </c>
    </row>
    <row r="1023" spans="1:3">
      <c r="A1023" s="28">
        <v>2140111</v>
      </c>
      <c r="B1023" s="25" t="s">
        <v>871</v>
      </c>
      <c r="C1023" s="27">
        <v>0</v>
      </c>
    </row>
    <row r="1024" spans="1:3">
      <c r="A1024" s="28">
        <v>2140112</v>
      </c>
      <c r="B1024" s="25" t="s">
        <v>872</v>
      </c>
      <c r="C1024" s="27">
        <v>529</v>
      </c>
    </row>
    <row r="1025" spans="1:3">
      <c r="A1025" s="28">
        <v>2140114</v>
      </c>
      <c r="B1025" s="25" t="s">
        <v>873</v>
      </c>
      <c r="C1025" s="27">
        <v>0</v>
      </c>
    </row>
    <row r="1026" spans="1:3">
      <c r="A1026" s="28">
        <v>2140122</v>
      </c>
      <c r="B1026" s="25" t="s">
        <v>874</v>
      </c>
      <c r="C1026" s="27">
        <v>406</v>
      </c>
    </row>
    <row r="1027" spans="1:3">
      <c r="A1027" s="28">
        <v>2140123</v>
      </c>
      <c r="B1027" s="25" t="s">
        <v>875</v>
      </c>
      <c r="C1027" s="27">
        <v>213</v>
      </c>
    </row>
    <row r="1028" spans="1:3">
      <c r="A1028" s="28">
        <v>2140127</v>
      </c>
      <c r="B1028" s="25" t="s">
        <v>876</v>
      </c>
      <c r="C1028" s="27">
        <v>0</v>
      </c>
    </row>
    <row r="1029" spans="1:3">
      <c r="A1029" s="28">
        <v>2140128</v>
      </c>
      <c r="B1029" s="25" t="s">
        <v>877</v>
      </c>
      <c r="C1029" s="27">
        <v>0</v>
      </c>
    </row>
    <row r="1030" spans="1:3">
      <c r="A1030" s="28">
        <v>2140129</v>
      </c>
      <c r="B1030" s="25" t="s">
        <v>878</v>
      </c>
      <c r="C1030" s="27">
        <v>0</v>
      </c>
    </row>
    <row r="1031" spans="1:3">
      <c r="A1031" s="28">
        <v>2140130</v>
      </c>
      <c r="B1031" s="25" t="s">
        <v>879</v>
      </c>
      <c r="C1031" s="27">
        <v>0</v>
      </c>
    </row>
    <row r="1032" spans="1:3">
      <c r="A1032" s="28">
        <v>2140131</v>
      </c>
      <c r="B1032" s="25" t="s">
        <v>880</v>
      </c>
      <c r="C1032" s="27">
        <v>0</v>
      </c>
    </row>
    <row r="1033" spans="1:3">
      <c r="A1033" s="28">
        <v>2140133</v>
      </c>
      <c r="B1033" s="25" t="s">
        <v>881</v>
      </c>
      <c r="C1033" s="27">
        <v>0</v>
      </c>
    </row>
    <row r="1034" spans="1:3">
      <c r="A1034" s="28">
        <v>2140136</v>
      </c>
      <c r="B1034" s="25" t="s">
        <v>882</v>
      </c>
      <c r="C1034" s="27">
        <v>358</v>
      </c>
    </row>
    <row r="1035" spans="1:3">
      <c r="A1035" s="28">
        <v>2140138</v>
      </c>
      <c r="B1035" s="25" t="s">
        <v>883</v>
      </c>
      <c r="C1035" s="27">
        <v>0</v>
      </c>
    </row>
    <row r="1036" spans="1:3">
      <c r="A1036" s="28">
        <v>2140139</v>
      </c>
      <c r="B1036" s="25" t="s">
        <v>884</v>
      </c>
      <c r="C1036" s="27">
        <v>391</v>
      </c>
    </row>
    <row r="1037" spans="1:3">
      <c r="A1037" s="28">
        <v>2140199</v>
      </c>
      <c r="B1037" s="25" t="s">
        <v>885</v>
      </c>
      <c r="C1037" s="27">
        <v>8207</v>
      </c>
    </row>
    <row r="1038" spans="1:3">
      <c r="A1038" s="28">
        <v>21402</v>
      </c>
      <c r="B1038" s="29" t="s">
        <v>886</v>
      </c>
      <c r="C1038" s="27">
        <f>SUM(C1039:C1047)</f>
        <v>0</v>
      </c>
    </row>
    <row r="1039" spans="1:3">
      <c r="A1039" s="28">
        <v>2140201</v>
      </c>
      <c r="B1039" s="25" t="s">
        <v>82</v>
      </c>
      <c r="C1039" s="27">
        <v>0</v>
      </c>
    </row>
    <row r="1040" spans="1:3">
      <c r="A1040" s="28">
        <v>2140202</v>
      </c>
      <c r="B1040" s="25" t="s">
        <v>83</v>
      </c>
      <c r="C1040" s="27">
        <v>0</v>
      </c>
    </row>
    <row r="1041" spans="1:3">
      <c r="A1041" s="28">
        <v>2140203</v>
      </c>
      <c r="B1041" s="25" t="s">
        <v>84</v>
      </c>
      <c r="C1041" s="27">
        <v>0</v>
      </c>
    </row>
    <row r="1042" spans="1:3">
      <c r="A1042" s="28">
        <v>2140204</v>
      </c>
      <c r="B1042" s="25" t="s">
        <v>887</v>
      </c>
      <c r="C1042" s="27">
        <v>0</v>
      </c>
    </row>
    <row r="1043" spans="1:3">
      <c r="A1043" s="28">
        <v>2140205</v>
      </c>
      <c r="B1043" s="25" t="s">
        <v>888</v>
      </c>
      <c r="C1043" s="27">
        <v>0</v>
      </c>
    </row>
    <row r="1044" spans="1:3">
      <c r="A1044" s="28">
        <v>2140206</v>
      </c>
      <c r="B1044" s="25" t="s">
        <v>889</v>
      </c>
      <c r="C1044" s="27">
        <v>0</v>
      </c>
    </row>
    <row r="1045" spans="1:3">
      <c r="A1045" s="28">
        <v>2140207</v>
      </c>
      <c r="B1045" s="25" t="s">
        <v>890</v>
      </c>
      <c r="C1045" s="27">
        <v>0</v>
      </c>
    </row>
    <row r="1046" spans="1:3">
      <c r="A1046" s="28">
        <v>2140208</v>
      </c>
      <c r="B1046" s="25" t="s">
        <v>891</v>
      </c>
      <c r="C1046" s="27">
        <v>0</v>
      </c>
    </row>
    <row r="1047" spans="1:3">
      <c r="A1047" s="28">
        <v>2140299</v>
      </c>
      <c r="B1047" s="25" t="s">
        <v>892</v>
      </c>
      <c r="C1047" s="27">
        <v>0</v>
      </c>
    </row>
    <row r="1048" spans="1:3">
      <c r="A1048" s="28">
        <v>21403</v>
      </c>
      <c r="B1048" s="29" t="s">
        <v>893</v>
      </c>
      <c r="C1048" s="27">
        <f>SUM(C1049:C1057)</f>
        <v>0</v>
      </c>
    </row>
    <row r="1049" spans="1:3">
      <c r="A1049" s="28">
        <v>2140301</v>
      </c>
      <c r="B1049" s="25" t="s">
        <v>82</v>
      </c>
      <c r="C1049" s="27">
        <v>0</v>
      </c>
    </row>
    <row r="1050" spans="1:3">
      <c r="A1050" s="28">
        <v>2140302</v>
      </c>
      <c r="B1050" s="25" t="s">
        <v>83</v>
      </c>
      <c r="C1050" s="27">
        <v>0</v>
      </c>
    </row>
    <row r="1051" spans="1:3">
      <c r="A1051" s="28">
        <v>2140303</v>
      </c>
      <c r="B1051" s="25" t="s">
        <v>84</v>
      </c>
      <c r="C1051" s="27">
        <v>0</v>
      </c>
    </row>
    <row r="1052" spans="1:3">
      <c r="A1052" s="28">
        <v>2140304</v>
      </c>
      <c r="B1052" s="25" t="s">
        <v>894</v>
      </c>
      <c r="C1052" s="27">
        <v>0</v>
      </c>
    </row>
    <row r="1053" spans="1:3">
      <c r="A1053" s="28">
        <v>2140305</v>
      </c>
      <c r="B1053" s="25" t="s">
        <v>895</v>
      </c>
      <c r="C1053" s="27">
        <v>0</v>
      </c>
    </row>
    <row r="1054" spans="1:3">
      <c r="A1054" s="28">
        <v>2140306</v>
      </c>
      <c r="B1054" s="25" t="s">
        <v>896</v>
      </c>
      <c r="C1054" s="27">
        <v>0</v>
      </c>
    </row>
    <row r="1055" spans="1:3">
      <c r="A1055" s="28">
        <v>2140307</v>
      </c>
      <c r="B1055" s="25" t="s">
        <v>897</v>
      </c>
      <c r="C1055" s="27">
        <v>0</v>
      </c>
    </row>
    <row r="1056" spans="1:3">
      <c r="A1056" s="28">
        <v>2140308</v>
      </c>
      <c r="B1056" s="25" t="s">
        <v>898</v>
      </c>
      <c r="C1056" s="27">
        <v>0</v>
      </c>
    </row>
    <row r="1057" spans="1:3">
      <c r="A1057" s="28">
        <v>2140399</v>
      </c>
      <c r="B1057" s="25" t="s">
        <v>899</v>
      </c>
      <c r="C1057" s="27">
        <v>0</v>
      </c>
    </row>
    <row r="1058" spans="1:3">
      <c r="A1058" s="28">
        <v>21404</v>
      </c>
      <c r="B1058" s="29" t="s">
        <v>900</v>
      </c>
      <c r="C1058" s="27">
        <f>SUM(C1059:C1062)</f>
        <v>1985</v>
      </c>
    </row>
    <row r="1059" spans="1:3">
      <c r="A1059" s="28">
        <v>2140401</v>
      </c>
      <c r="B1059" s="25" t="s">
        <v>901</v>
      </c>
      <c r="C1059" s="27">
        <v>963</v>
      </c>
    </row>
    <row r="1060" spans="1:3">
      <c r="A1060" s="28">
        <v>2140402</v>
      </c>
      <c r="B1060" s="25" t="s">
        <v>902</v>
      </c>
      <c r="C1060" s="27">
        <v>976</v>
      </c>
    </row>
    <row r="1061" spans="1:3">
      <c r="A1061" s="28">
        <v>2140403</v>
      </c>
      <c r="B1061" s="25" t="s">
        <v>903</v>
      </c>
      <c r="C1061" s="27">
        <v>0</v>
      </c>
    </row>
    <row r="1062" spans="1:3">
      <c r="A1062" s="28">
        <v>2140499</v>
      </c>
      <c r="B1062" s="25" t="s">
        <v>904</v>
      </c>
      <c r="C1062" s="27">
        <v>46</v>
      </c>
    </row>
    <row r="1063" spans="1:3">
      <c r="A1063" s="28">
        <v>21405</v>
      </c>
      <c r="B1063" s="29" t="s">
        <v>905</v>
      </c>
      <c r="C1063" s="27">
        <f>SUM(C1064:C1069)</f>
        <v>0</v>
      </c>
    </row>
    <row r="1064" spans="1:3">
      <c r="A1064" s="28">
        <v>2140501</v>
      </c>
      <c r="B1064" s="25" t="s">
        <v>82</v>
      </c>
      <c r="C1064" s="27">
        <v>0</v>
      </c>
    </row>
    <row r="1065" spans="1:3">
      <c r="A1065" s="28">
        <v>2140502</v>
      </c>
      <c r="B1065" s="25" t="s">
        <v>83</v>
      </c>
      <c r="C1065" s="27">
        <v>0</v>
      </c>
    </row>
    <row r="1066" spans="1:3">
      <c r="A1066" s="28">
        <v>2140503</v>
      </c>
      <c r="B1066" s="25" t="s">
        <v>84</v>
      </c>
      <c r="C1066" s="27">
        <v>0</v>
      </c>
    </row>
    <row r="1067" spans="1:3">
      <c r="A1067" s="28">
        <v>2140504</v>
      </c>
      <c r="B1067" s="25" t="s">
        <v>891</v>
      </c>
      <c r="C1067" s="27">
        <v>0</v>
      </c>
    </row>
    <row r="1068" spans="1:3">
      <c r="A1068" s="28">
        <v>2140505</v>
      </c>
      <c r="B1068" s="25" t="s">
        <v>906</v>
      </c>
      <c r="C1068" s="27">
        <v>0</v>
      </c>
    </row>
    <row r="1069" spans="1:3">
      <c r="A1069" s="28">
        <v>2140599</v>
      </c>
      <c r="B1069" s="25" t="s">
        <v>907</v>
      </c>
      <c r="C1069" s="27">
        <v>0</v>
      </c>
    </row>
    <row r="1070" spans="1:3">
      <c r="A1070" s="28">
        <v>21406</v>
      </c>
      <c r="B1070" s="29" t="s">
        <v>908</v>
      </c>
      <c r="C1070" s="27">
        <f>SUM(C1071:C1074)</f>
        <v>4712</v>
      </c>
    </row>
    <row r="1071" spans="1:3">
      <c r="A1071" s="28">
        <v>2140601</v>
      </c>
      <c r="B1071" s="25" t="s">
        <v>909</v>
      </c>
      <c r="C1071" s="27">
        <v>4066</v>
      </c>
    </row>
    <row r="1072" spans="1:3">
      <c r="A1072" s="28">
        <v>2140602</v>
      </c>
      <c r="B1072" s="25" t="s">
        <v>910</v>
      </c>
      <c r="C1072" s="27">
        <v>646</v>
      </c>
    </row>
    <row r="1073" spans="1:3">
      <c r="A1073" s="28">
        <v>2140603</v>
      </c>
      <c r="B1073" s="25" t="s">
        <v>911</v>
      </c>
      <c r="C1073" s="27">
        <v>0</v>
      </c>
    </row>
    <row r="1074" spans="1:3">
      <c r="A1074" s="28">
        <v>2140699</v>
      </c>
      <c r="B1074" s="25" t="s">
        <v>912</v>
      </c>
      <c r="C1074" s="27">
        <v>0</v>
      </c>
    </row>
    <row r="1075" spans="1:3">
      <c r="A1075" s="28">
        <v>21499</v>
      </c>
      <c r="B1075" s="29" t="s">
        <v>913</v>
      </c>
      <c r="C1075" s="27">
        <f>SUM(C1076:C1077)</f>
        <v>0</v>
      </c>
    </row>
    <row r="1076" spans="1:3">
      <c r="A1076" s="28">
        <v>2149901</v>
      </c>
      <c r="B1076" s="25" t="s">
        <v>914</v>
      </c>
      <c r="C1076" s="27">
        <v>0</v>
      </c>
    </row>
    <row r="1077" spans="1:3">
      <c r="A1077" s="28">
        <v>2149999</v>
      </c>
      <c r="B1077" s="25" t="s">
        <v>915</v>
      </c>
      <c r="C1077" s="27">
        <v>0</v>
      </c>
    </row>
    <row r="1078" spans="1:3">
      <c r="A1078" s="28">
        <v>215</v>
      </c>
      <c r="B1078" s="29" t="s">
        <v>916</v>
      </c>
      <c r="C1078" s="27">
        <f>SUM(C1079,C1089,C1105,C1110,C1124,C1133,C1140,C1147)</f>
        <v>5706</v>
      </c>
    </row>
    <row r="1079" spans="1:3">
      <c r="A1079" s="28">
        <v>21501</v>
      </c>
      <c r="B1079" s="29" t="s">
        <v>917</v>
      </c>
      <c r="C1079" s="27">
        <f>SUM(C1080:C1088)</f>
        <v>0</v>
      </c>
    </row>
    <row r="1080" spans="1:3">
      <c r="A1080" s="28">
        <v>2150101</v>
      </c>
      <c r="B1080" s="25" t="s">
        <v>82</v>
      </c>
      <c r="C1080" s="27">
        <v>0</v>
      </c>
    </row>
    <row r="1081" spans="1:3">
      <c r="A1081" s="28">
        <v>2150102</v>
      </c>
      <c r="B1081" s="25" t="s">
        <v>83</v>
      </c>
      <c r="C1081" s="27">
        <v>0</v>
      </c>
    </row>
    <row r="1082" spans="1:3">
      <c r="A1082" s="28">
        <v>2150103</v>
      </c>
      <c r="B1082" s="25" t="s">
        <v>84</v>
      </c>
      <c r="C1082" s="27">
        <v>0</v>
      </c>
    </row>
    <row r="1083" spans="1:3">
      <c r="A1083" s="28">
        <v>2150104</v>
      </c>
      <c r="B1083" s="25" t="s">
        <v>918</v>
      </c>
      <c r="C1083" s="27">
        <v>0</v>
      </c>
    </row>
    <row r="1084" spans="1:3">
      <c r="A1084" s="28">
        <v>2150105</v>
      </c>
      <c r="B1084" s="25" t="s">
        <v>919</v>
      </c>
      <c r="C1084" s="27">
        <v>0</v>
      </c>
    </row>
    <row r="1085" spans="1:3">
      <c r="A1085" s="28">
        <v>2150106</v>
      </c>
      <c r="B1085" s="25" t="s">
        <v>920</v>
      </c>
      <c r="C1085" s="27">
        <v>0</v>
      </c>
    </row>
    <row r="1086" spans="1:3">
      <c r="A1086" s="28">
        <v>2150107</v>
      </c>
      <c r="B1086" s="25" t="s">
        <v>921</v>
      </c>
      <c r="C1086" s="27">
        <v>0</v>
      </c>
    </row>
    <row r="1087" spans="1:3">
      <c r="A1087" s="28">
        <v>2150108</v>
      </c>
      <c r="B1087" s="25" t="s">
        <v>922</v>
      </c>
      <c r="C1087" s="27">
        <v>0</v>
      </c>
    </row>
    <row r="1088" spans="1:3">
      <c r="A1088" s="28">
        <v>2150199</v>
      </c>
      <c r="B1088" s="25" t="s">
        <v>923</v>
      </c>
      <c r="C1088" s="27">
        <v>0</v>
      </c>
    </row>
    <row r="1089" spans="1:3">
      <c r="A1089" s="28">
        <v>21502</v>
      </c>
      <c r="B1089" s="29" t="s">
        <v>924</v>
      </c>
      <c r="C1089" s="27">
        <f>SUM(C1090:C1104)</f>
        <v>292</v>
      </c>
    </row>
    <row r="1090" spans="1:3">
      <c r="A1090" s="28">
        <v>2150201</v>
      </c>
      <c r="B1090" s="25" t="s">
        <v>82</v>
      </c>
      <c r="C1090" s="27">
        <v>128</v>
      </c>
    </row>
    <row r="1091" spans="1:3">
      <c r="A1091" s="28">
        <v>2150202</v>
      </c>
      <c r="B1091" s="25" t="s">
        <v>83</v>
      </c>
      <c r="C1091" s="27">
        <v>14</v>
      </c>
    </row>
    <row r="1092" spans="1:3">
      <c r="A1092" s="28">
        <v>2150203</v>
      </c>
      <c r="B1092" s="25" t="s">
        <v>84</v>
      </c>
      <c r="C1092" s="27">
        <v>0</v>
      </c>
    </row>
    <row r="1093" spans="1:3">
      <c r="A1093" s="28">
        <v>2150204</v>
      </c>
      <c r="B1093" s="25" t="s">
        <v>925</v>
      </c>
      <c r="C1093" s="27">
        <v>0</v>
      </c>
    </row>
    <row r="1094" spans="1:3">
      <c r="A1094" s="28">
        <v>2150205</v>
      </c>
      <c r="B1094" s="25" t="s">
        <v>926</v>
      </c>
      <c r="C1094" s="27">
        <v>0</v>
      </c>
    </row>
    <row r="1095" spans="1:3">
      <c r="A1095" s="28">
        <v>2150206</v>
      </c>
      <c r="B1095" s="25" t="s">
        <v>927</v>
      </c>
      <c r="C1095" s="27">
        <v>0</v>
      </c>
    </row>
    <row r="1096" spans="1:3">
      <c r="A1096" s="28">
        <v>2150207</v>
      </c>
      <c r="B1096" s="25" t="s">
        <v>928</v>
      </c>
      <c r="C1096" s="27">
        <v>53</v>
      </c>
    </row>
    <row r="1097" spans="1:3">
      <c r="A1097" s="28">
        <v>2150208</v>
      </c>
      <c r="B1097" s="25" t="s">
        <v>929</v>
      </c>
      <c r="C1097" s="27">
        <v>0</v>
      </c>
    </row>
    <row r="1098" spans="1:3">
      <c r="A1098" s="28">
        <v>2150209</v>
      </c>
      <c r="B1098" s="25" t="s">
        <v>930</v>
      </c>
      <c r="C1098" s="27">
        <v>0</v>
      </c>
    </row>
    <row r="1099" spans="1:3">
      <c r="A1099" s="28">
        <v>2150210</v>
      </c>
      <c r="B1099" s="25" t="s">
        <v>931</v>
      </c>
      <c r="C1099" s="27">
        <v>0</v>
      </c>
    </row>
    <row r="1100" spans="1:3">
      <c r="A1100" s="28">
        <v>2150212</v>
      </c>
      <c r="B1100" s="25" t="s">
        <v>932</v>
      </c>
      <c r="C1100" s="27">
        <v>0</v>
      </c>
    </row>
    <row r="1101" spans="1:3">
      <c r="A1101" s="28">
        <v>2150213</v>
      </c>
      <c r="B1101" s="25" t="s">
        <v>933</v>
      </c>
      <c r="C1101" s="27">
        <v>0</v>
      </c>
    </row>
    <row r="1102" spans="1:3">
      <c r="A1102" s="28">
        <v>2150214</v>
      </c>
      <c r="B1102" s="25" t="s">
        <v>934</v>
      </c>
      <c r="C1102" s="27">
        <v>0</v>
      </c>
    </row>
    <row r="1103" spans="1:3">
      <c r="A1103" s="28">
        <v>2150215</v>
      </c>
      <c r="B1103" s="25" t="s">
        <v>935</v>
      </c>
      <c r="C1103" s="27">
        <v>0</v>
      </c>
    </row>
    <row r="1104" spans="1:3">
      <c r="A1104" s="28">
        <v>2150299</v>
      </c>
      <c r="B1104" s="25" t="s">
        <v>936</v>
      </c>
      <c r="C1104" s="27">
        <v>97</v>
      </c>
    </row>
    <row r="1105" spans="1:3">
      <c r="A1105" s="28">
        <v>21503</v>
      </c>
      <c r="B1105" s="29" t="s">
        <v>937</v>
      </c>
      <c r="C1105" s="27">
        <f>SUM(C1106:C1109)</f>
        <v>0</v>
      </c>
    </row>
    <row r="1106" spans="1:3">
      <c r="A1106" s="28">
        <v>2150301</v>
      </c>
      <c r="B1106" s="25" t="s">
        <v>82</v>
      </c>
      <c r="C1106" s="27">
        <v>0</v>
      </c>
    </row>
    <row r="1107" spans="1:3">
      <c r="A1107" s="28">
        <v>2150302</v>
      </c>
      <c r="B1107" s="25" t="s">
        <v>83</v>
      </c>
      <c r="C1107" s="27">
        <v>0</v>
      </c>
    </row>
    <row r="1108" spans="1:3">
      <c r="A1108" s="28">
        <v>2150303</v>
      </c>
      <c r="B1108" s="25" t="s">
        <v>84</v>
      </c>
      <c r="C1108" s="27">
        <v>0</v>
      </c>
    </row>
    <row r="1109" spans="1:3">
      <c r="A1109" s="28">
        <v>2150399</v>
      </c>
      <c r="B1109" s="25" t="s">
        <v>938</v>
      </c>
      <c r="C1109" s="27">
        <v>0</v>
      </c>
    </row>
    <row r="1110" spans="1:3">
      <c r="A1110" s="28">
        <v>21505</v>
      </c>
      <c r="B1110" s="29" t="s">
        <v>939</v>
      </c>
      <c r="C1110" s="27">
        <f>SUM(C1111:C1123)</f>
        <v>1304</v>
      </c>
    </row>
    <row r="1111" spans="1:3">
      <c r="A1111" s="28">
        <v>2150501</v>
      </c>
      <c r="B1111" s="25" t="s">
        <v>82</v>
      </c>
      <c r="C1111" s="27">
        <v>499</v>
      </c>
    </row>
    <row r="1112" spans="1:3">
      <c r="A1112" s="28">
        <v>2150502</v>
      </c>
      <c r="B1112" s="25" t="s">
        <v>83</v>
      </c>
      <c r="C1112" s="27">
        <v>801</v>
      </c>
    </row>
    <row r="1113" spans="1:3">
      <c r="A1113" s="28">
        <v>2150503</v>
      </c>
      <c r="B1113" s="25" t="s">
        <v>84</v>
      </c>
      <c r="C1113" s="27">
        <v>0</v>
      </c>
    </row>
    <row r="1114" spans="1:3">
      <c r="A1114" s="28">
        <v>2150505</v>
      </c>
      <c r="B1114" s="25" t="s">
        <v>940</v>
      </c>
      <c r="C1114" s="27">
        <v>0</v>
      </c>
    </row>
    <row r="1115" spans="1:3">
      <c r="A1115" s="28">
        <v>2150506</v>
      </c>
      <c r="B1115" s="25" t="s">
        <v>941</v>
      </c>
      <c r="C1115" s="27">
        <v>0</v>
      </c>
    </row>
    <row r="1116" spans="1:3">
      <c r="A1116" s="28">
        <v>2150507</v>
      </c>
      <c r="B1116" s="25" t="s">
        <v>942</v>
      </c>
      <c r="C1116" s="27">
        <v>0</v>
      </c>
    </row>
    <row r="1117" spans="1:3">
      <c r="A1117" s="28">
        <v>2150508</v>
      </c>
      <c r="B1117" s="25" t="s">
        <v>943</v>
      </c>
      <c r="C1117" s="27">
        <v>0</v>
      </c>
    </row>
    <row r="1118" spans="1:3">
      <c r="A1118" s="28">
        <v>2150509</v>
      </c>
      <c r="B1118" s="25" t="s">
        <v>944</v>
      </c>
      <c r="C1118" s="27">
        <v>0</v>
      </c>
    </row>
    <row r="1119" spans="1:3">
      <c r="A1119" s="28">
        <v>2150510</v>
      </c>
      <c r="B1119" s="25" t="s">
        <v>945</v>
      </c>
      <c r="C1119" s="27">
        <v>0</v>
      </c>
    </row>
    <row r="1120" spans="1:3">
      <c r="A1120" s="28">
        <v>2150511</v>
      </c>
      <c r="B1120" s="25" t="s">
        <v>946</v>
      </c>
      <c r="C1120" s="27">
        <v>0</v>
      </c>
    </row>
    <row r="1121" spans="1:3">
      <c r="A1121" s="28">
        <v>2150513</v>
      </c>
      <c r="B1121" s="25" t="s">
        <v>891</v>
      </c>
      <c r="C1121" s="27">
        <v>0</v>
      </c>
    </row>
    <row r="1122" spans="1:3">
      <c r="A1122" s="28">
        <v>2150515</v>
      </c>
      <c r="B1122" s="25" t="s">
        <v>947</v>
      </c>
      <c r="C1122" s="27">
        <v>0</v>
      </c>
    </row>
    <row r="1123" spans="1:3">
      <c r="A1123" s="28">
        <v>2150599</v>
      </c>
      <c r="B1123" s="25" t="s">
        <v>948</v>
      </c>
      <c r="C1123" s="27">
        <v>4</v>
      </c>
    </row>
    <row r="1124" spans="1:3">
      <c r="A1124" s="28">
        <v>21506</v>
      </c>
      <c r="B1124" s="29" t="s">
        <v>949</v>
      </c>
      <c r="C1124" s="27">
        <f>SUM(C1125:C1132)</f>
        <v>722</v>
      </c>
    </row>
    <row r="1125" spans="1:3">
      <c r="A1125" s="28">
        <v>2150601</v>
      </c>
      <c r="B1125" s="25" t="s">
        <v>82</v>
      </c>
      <c r="C1125" s="27">
        <v>374</v>
      </c>
    </row>
    <row r="1126" spans="1:3">
      <c r="A1126" s="28">
        <v>2150602</v>
      </c>
      <c r="B1126" s="25" t="s">
        <v>83</v>
      </c>
      <c r="C1126" s="27">
        <v>216</v>
      </c>
    </row>
    <row r="1127" spans="1:3">
      <c r="A1127" s="28">
        <v>2150603</v>
      </c>
      <c r="B1127" s="25" t="s">
        <v>84</v>
      </c>
      <c r="C1127" s="27">
        <v>0</v>
      </c>
    </row>
    <row r="1128" spans="1:3">
      <c r="A1128" s="28">
        <v>2150604</v>
      </c>
      <c r="B1128" s="25" t="s">
        <v>950</v>
      </c>
      <c r="C1128" s="27">
        <v>0</v>
      </c>
    </row>
    <row r="1129" spans="1:3">
      <c r="A1129" s="28">
        <v>2150605</v>
      </c>
      <c r="B1129" s="25" t="s">
        <v>951</v>
      </c>
      <c r="C1129" s="27">
        <v>0</v>
      </c>
    </row>
    <row r="1130" spans="1:3">
      <c r="A1130" s="28">
        <v>2150606</v>
      </c>
      <c r="B1130" s="25" t="s">
        <v>952</v>
      </c>
      <c r="C1130" s="27">
        <v>0</v>
      </c>
    </row>
    <row r="1131" spans="1:3">
      <c r="A1131" s="28">
        <v>2150607</v>
      </c>
      <c r="B1131" s="25" t="s">
        <v>953</v>
      </c>
      <c r="C1131" s="27">
        <v>0</v>
      </c>
    </row>
    <row r="1132" spans="1:3">
      <c r="A1132" s="28">
        <v>2150699</v>
      </c>
      <c r="B1132" s="25" t="s">
        <v>954</v>
      </c>
      <c r="C1132" s="27">
        <v>132</v>
      </c>
    </row>
    <row r="1133" spans="1:3">
      <c r="A1133" s="28">
        <v>21507</v>
      </c>
      <c r="B1133" s="29" t="s">
        <v>955</v>
      </c>
      <c r="C1133" s="27">
        <f>SUM(C1134:C1139)</f>
        <v>934</v>
      </c>
    </row>
    <row r="1134" spans="1:3">
      <c r="A1134" s="28">
        <v>2150701</v>
      </c>
      <c r="B1134" s="25" t="s">
        <v>82</v>
      </c>
      <c r="C1134" s="27">
        <v>200</v>
      </c>
    </row>
    <row r="1135" spans="1:3">
      <c r="A1135" s="28">
        <v>2150702</v>
      </c>
      <c r="B1135" s="25" t="s">
        <v>83</v>
      </c>
      <c r="C1135" s="27">
        <v>64</v>
      </c>
    </row>
    <row r="1136" spans="1:3">
      <c r="A1136" s="28">
        <v>2150703</v>
      </c>
      <c r="B1136" s="25" t="s">
        <v>84</v>
      </c>
      <c r="C1136" s="27">
        <v>0</v>
      </c>
    </row>
    <row r="1137" spans="1:3">
      <c r="A1137" s="28">
        <v>2150704</v>
      </c>
      <c r="B1137" s="25" t="s">
        <v>956</v>
      </c>
      <c r="C1137" s="27">
        <v>0</v>
      </c>
    </row>
    <row r="1138" spans="1:3">
      <c r="A1138" s="28">
        <v>2150705</v>
      </c>
      <c r="B1138" s="25" t="s">
        <v>957</v>
      </c>
      <c r="C1138" s="27">
        <v>0</v>
      </c>
    </row>
    <row r="1139" spans="1:3">
      <c r="A1139" s="28">
        <v>2150799</v>
      </c>
      <c r="B1139" s="25" t="s">
        <v>958</v>
      </c>
      <c r="C1139" s="27">
        <v>670</v>
      </c>
    </row>
    <row r="1140" spans="1:3">
      <c r="A1140" s="28">
        <v>21508</v>
      </c>
      <c r="B1140" s="29" t="s">
        <v>959</v>
      </c>
      <c r="C1140" s="27">
        <f>SUM(C1141:C1146)</f>
        <v>2313</v>
      </c>
    </row>
    <row r="1141" spans="1:3">
      <c r="A1141" s="28">
        <v>2150801</v>
      </c>
      <c r="B1141" s="25" t="s">
        <v>82</v>
      </c>
      <c r="C1141" s="27">
        <v>571</v>
      </c>
    </row>
    <row r="1142" spans="1:3">
      <c r="A1142" s="28">
        <v>2150802</v>
      </c>
      <c r="B1142" s="25" t="s">
        <v>83</v>
      </c>
      <c r="C1142" s="27">
        <v>1352</v>
      </c>
    </row>
    <row r="1143" spans="1:3">
      <c r="A1143" s="28">
        <v>2150803</v>
      </c>
      <c r="B1143" s="25" t="s">
        <v>84</v>
      </c>
      <c r="C1143" s="27">
        <v>0</v>
      </c>
    </row>
    <row r="1144" spans="1:3">
      <c r="A1144" s="28">
        <v>2150804</v>
      </c>
      <c r="B1144" s="25" t="s">
        <v>960</v>
      </c>
      <c r="C1144" s="27">
        <v>0</v>
      </c>
    </row>
    <row r="1145" spans="1:3">
      <c r="A1145" s="28">
        <v>2150805</v>
      </c>
      <c r="B1145" s="25" t="s">
        <v>961</v>
      </c>
      <c r="C1145" s="27">
        <v>20</v>
      </c>
    </row>
    <row r="1146" spans="1:3">
      <c r="A1146" s="28">
        <v>2150899</v>
      </c>
      <c r="B1146" s="25" t="s">
        <v>962</v>
      </c>
      <c r="C1146" s="27">
        <v>370</v>
      </c>
    </row>
    <row r="1147" spans="1:3">
      <c r="A1147" s="28">
        <v>21599</v>
      </c>
      <c r="B1147" s="29" t="s">
        <v>963</v>
      </c>
      <c r="C1147" s="27">
        <f>SUM(C1148:C1153)</f>
        <v>141</v>
      </c>
    </row>
    <row r="1148" spans="1:3">
      <c r="A1148" s="28">
        <v>2159901</v>
      </c>
      <c r="B1148" s="25" t="s">
        <v>964</v>
      </c>
      <c r="C1148" s="27">
        <v>0</v>
      </c>
    </row>
    <row r="1149" spans="1:3">
      <c r="A1149" s="28">
        <v>2159902</v>
      </c>
      <c r="B1149" s="25" t="s">
        <v>965</v>
      </c>
      <c r="C1149" s="27">
        <v>0</v>
      </c>
    </row>
    <row r="1150" spans="1:3">
      <c r="A1150" s="28">
        <v>2159904</v>
      </c>
      <c r="B1150" s="25" t="s">
        <v>966</v>
      </c>
      <c r="C1150" s="27">
        <v>141</v>
      </c>
    </row>
    <row r="1151" spans="1:3">
      <c r="A1151" s="28">
        <v>2159905</v>
      </c>
      <c r="B1151" s="25" t="s">
        <v>967</v>
      </c>
      <c r="C1151" s="27">
        <v>0</v>
      </c>
    </row>
    <row r="1152" spans="1:3">
      <c r="A1152" s="28">
        <v>2159906</v>
      </c>
      <c r="B1152" s="25" t="s">
        <v>968</v>
      </c>
      <c r="C1152" s="27">
        <v>0</v>
      </c>
    </row>
    <row r="1153" spans="1:3">
      <c r="A1153" s="28">
        <v>2159999</v>
      </c>
      <c r="B1153" s="25" t="s">
        <v>969</v>
      </c>
      <c r="C1153" s="27">
        <v>0</v>
      </c>
    </row>
    <row r="1154" spans="1:3">
      <c r="A1154" s="28">
        <v>216</v>
      </c>
      <c r="B1154" s="29" t="s">
        <v>970</v>
      </c>
      <c r="C1154" s="27">
        <f>SUM(C1155,C1165,C1172,C1178)</f>
        <v>1301</v>
      </c>
    </row>
    <row r="1155" spans="1:3">
      <c r="A1155" s="28">
        <v>21602</v>
      </c>
      <c r="B1155" s="29" t="s">
        <v>971</v>
      </c>
      <c r="C1155" s="27">
        <f>SUM(C1156:C1164)</f>
        <v>286</v>
      </c>
    </row>
    <row r="1156" spans="1:3">
      <c r="A1156" s="28">
        <v>2160201</v>
      </c>
      <c r="B1156" s="25" t="s">
        <v>82</v>
      </c>
      <c r="C1156" s="27">
        <v>195</v>
      </c>
    </row>
    <row r="1157" spans="1:3">
      <c r="A1157" s="28">
        <v>2160202</v>
      </c>
      <c r="B1157" s="25" t="s">
        <v>83</v>
      </c>
      <c r="C1157" s="27">
        <v>91</v>
      </c>
    </row>
    <row r="1158" spans="1:3">
      <c r="A1158" s="28">
        <v>2160203</v>
      </c>
      <c r="B1158" s="25" t="s">
        <v>84</v>
      </c>
      <c r="C1158" s="27">
        <v>0</v>
      </c>
    </row>
    <row r="1159" spans="1:3">
      <c r="A1159" s="28">
        <v>2160216</v>
      </c>
      <c r="B1159" s="25" t="s">
        <v>972</v>
      </c>
      <c r="C1159" s="27">
        <v>0</v>
      </c>
    </row>
    <row r="1160" spans="1:3">
      <c r="A1160" s="28">
        <v>2160217</v>
      </c>
      <c r="B1160" s="25" t="s">
        <v>973</v>
      </c>
      <c r="C1160" s="27">
        <v>0</v>
      </c>
    </row>
    <row r="1161" spans="1:3">
      <c r="A1161" s="28">
        <v>2160218</v>
      </c>
      <c r="B1161" s="25" t="s">
        <v>974</v>
      </c>
      <c r="C1161" s="27">
        <v>0</v>
      </c>
    </row>
    <row r="1162" spans="1:3">
      <c r="A1162" s="28">
        <v>2160219</v>
      </c>
      <c r="B1162" s="25" t="s">
        <v>975</v>
      </c>
      <c r="C1162" s="27">
        <v>0</v>
      </c>
    </row>
    <row r="1163" spans="1:3">
      <c r="A1163" s="28">
        <v>2160250</v>
      </c>
      <c r="B1163" s="25" t="s">
        <v>91</v>
      </c>
      <c r="C1163" s="27">
        <v>0</v>
      </c>
    </row>
    <row r="1164" spans="1:3">
      <c r="A1164" s="28">
        <v>2160299</v>
      </c>
      <c r="B1164" s="25" t="s">
        <v>976</v>
      </c>
      <c r="C1164" s="27">
        <v>0</v>
      </c>
    </row>
    <row r="1165" spans="1:3">
      <c r="A1165" s="28">
        <v>21605</v>
      </c>
      <c r="B1165" s="29" t="s">
        <v>977</v>
      </c>
      <c r="C1165" s="27">
        <f>SUM(C1166:C1171)</f>
        <v>711</v>
      </c>
    </row>
    <row r="1166" spans="1:3">
      <c r="A1166" s="28">
        <v>2160501</v>
      </c>
      <c r="B1166" s="25" t="s">
        <v>82</v>
      </c>
      <c r="C1166" s="27">
        <v>274</v>
      </c>
    </row>
    <row r="1167" spans="1:3">
      <c r="A1167" s="28">
        <v>2160502</v>
      </c>
      <c r="B1167" s="25" t="s">
        <v>83</v>
      </c>
      <c r="C1167" s="27">
        <v>285</v>
      </c>
    </row>
    <row r="1168" spans="1:3">
      <c r="A1168" s="28">
        <v>2160503</v>
      </c>
      <c r="B1168" s="25" t="s">
        <v>84</v>
      </c>
      <c r="C1168" s="27">
        <v>0</v>
      </c>
    </row>
    <row r="1169" spans="1:3">
      <c r="A1169" s="28">
        <v>2160504</v>
      </c>
      <c r="B1169" s="25" t="s">
        <v>978</v>
      </c>
      <c r="C1169" s="27">
        <v>52</v>
      </c>
    </row>
    <row r="1170" spans="1:3">
      <c r="A1170" s="28">
        <v>2160505</v>
      </c>
      <c r="B1170" s="25" t="s">
        <v>979</v>
      </c>
      <c r="C1170" s="27">
        <v>0</v>
      </c>
    </row>
    <row r="1171" spans="1:3">
      <c r="A1171" s="28">
        <v>2160599</v>
      </c>
      <c r="B1171" s="25" t="s">
        <v>980</v>
      </c>
      <c r="C1171" s="27">
        <v>100</v>
      </c>
    </row>
    <row r="1172" spans="1:3">
      <c r="A1172" s="28">
        <v>21606</v>
      </c>
      <c r="B1172" s="29" t="s">
        <v>981</v>
      </c>
      <c r="C1172" s="27">
        <f>SUM(C1173:C1177)</f>
        <v>304</v>
      </c>
    </row>
    <row r="1173" spans="1:3">
      <c r="A1173" s="28">
        <v>2160601</v>
      </c>
      <c r="B1173" s="25" t="s">
        <v>82</v>
      </c>
      <c r="C1173" s="27">
        <v>0</v>
      </c>
    </row>
    <row r="1174" spans="1:3">
      <c r="A1174" s="28">
        <v>2160602</v>
      </c>
      <c r="B1174" s="25" t="s">
        <v>83</v>
      </c>
      <c r="C1174" s="27">
        <v>0</v>
      </c>
    </row>
    <row r="1175" spans="1:3">
      <c r="A1175" s="28">
        <v>2160603</v>
      </c>
      <c r="B1175" s="25" t="s">
        <v>84</v>
      </c>
      <c r="C1175" s="27">
        <v>0</v>
      </c>
    </row>
    <row r="1176" spans="1:3">
      <c r="A1176" s="28">
        <v>2160607</v>
      </c>
      <c r="B1176" s="25" t="s">
        <v>982</v>
      </c>
      <c r="C1176" s="27">
        <v>0</v>
      </c>
    </row>
    <row r="1177" spans="1:3">
      <c r="A1177" s="28">
        <v>2160699</v>
      </c>
      <c r="B1177" s="25" t="s">
        <v>983</v>
      </c>
      <c r="C1177" s="27">
        <v>304</v>
      </c>
    </row>
    <row r="1178" spans="1:3">
      <c r="A1178" s="28">
        <v>21699</v>
      </c>
      <c r="B1178" s="29" t="s">
        <v>984</v>
      </c>
      <c r="C1178" s="27">
        <f>SUM(C1179:C1180)</f>
        <v>0</v>
      </c>
    </row>
    <row r="1179" spans="1:3">
      <c r="A1179" s="28">
        <v>2169901</v>
      </c>
      <c r="B1179" s="25" t="s">
        <v>985</v>
      </c>
      <c r="C1179" s="27">
        <v>0</v>
      </c>
    </row>
    <row r="1180" spans="1:3">
      <c r="A1180" s="28">
        <v>2169999</v>
      </c>
      <c r="B1180" s="25" t="s">
        <v>986</v>
      </c>
      <c r="C1180" s="27">
        <v>0</v>
      </c>
    </row>
    <row r="1181" spans="1:3">
      <c r="A1181" s="28">
        <v>217</v>
      </c>
      <c r="B1181" s="29" t="s">
        <v>987</v>
      </c>
      <c r="C1181" s="27">
        <f>SUM(C1182,C1189,C1199,C1205,C1208)</f>
        <v>0</v>
      </c>
    </row>
    <row r="1182" spans="1:3">
      <c r="A1182" s="28">
        <v>21701</v>
      </c>
      <c r="B1182" s="29" t="s">
        <v>988</v>
      </c>
      <c r="C1182" s="27">
        <f>SUM(C1183:C1188)</f>
        <v>0</v>
      </c>
    </row>
    <row r="1183" spans="1:3">
      <c r="A1183" s="28">
        <v>2170101</v>
      </c>
      <c r="B1183" s="25" t="s">
        <v>82</v>
      </c>
      <c r="C1183" s="27">
        <v>0</v>
      </c>
    </row>
    <row r="1184" spans="1:3">
      <c r="A1184" s="28">
        <v>2170102</v>
      </c>
      <c r="B1184" s="25" t="s">
        <v>83</v>
      </c>
      <c r="C1184" s="27">
        <v>0</v>
      </c>
    </row>
    <row r="1185" spans="1:3">
      <c r="A1185" s="28">
        <v>2170103</v>
      </c>
      <c r="B1185" s="25" t="s">
        <v>84</v>
      </c>
      <c r="C1185" s="27">
        <v>0</v>
      </c>
    </row>
    <row r="1186" spans="1:3">
      <c r="A1186" s="28">
        <v>2170104</v>
      </c>
      <c r="B1186" s="25" t="s">
        <v>989</v>
      </c>
      <c r="C1186" s="27">
        <v>0</v>
      </c>
    </row>
    <row r="1187" spans="1:3">
      <c r="A1187" s="28">
        <v>2170150</v>
      </c>
      <c r="B1187" s="25" t="s">
        <v>91</v>
      </c>
      <c r="C1187" s="27">
        <v>0</v>
      </c>
    </row>
    <row r="1188" spans="1:3">
      <c r="A1188" s="28">
        <v>2170199</v>
      </c>
      <c r="B1188" s="25" t="s">
        <v>990</v>
      </c>
      <c r="C1188" s="27">
        <v>0</v>
      </c>
    </row>
    <row r="1189" spans="1:3">
      <c r="A1189" s="28">
        <v>21702</v>
      </c>
      <c r="B1189" s="29" t="s">
        <v>991</v>
      </c>
      <c r="C1189" s="27">
        <f>SUM(C1190:C1198)</f>
        <v>0</v>
      </c>
    </row>
    <row r="1190" spans="1:3">
      <c r="A1190" s="28">
        <v>2170201</v>
      </c>
      <c r="B1190" s="25" t="s">
        <v>992</v>
      </c>
      <c r="C1190" s="27">
        <v>0</v>
      </c>
    </row>
    <row r="1191" spans="1:3">
      <c r="A1191" s="28">
        <v>2170202</v>
      </c>
      <c r="B1191" s="25" t="s">
        <v>993</v>
      </c>
      <c r="C1191" s="27">
        <v>0</v>
      </c>
    </row>
    <row r="1192" spans="1:3">
      <c r="A1192" s="28">
        <v>2170203</v>
      </c>
      <c r="B1192" s="25" t="s">
        <v>994</v>
      </c>
      <c r="C1192" s="27">
        <v>0</v>
      </c>
    </row>
    <row r="1193" spans="1:3">
      <c r="A1193" s="28">
        <v>2170204</v>
      </c>
      <c r="B1193" s="25" t="s">
        <v>995</v>
      </c>
      <c r="C1193" s="27">
        <v>0</v>
      </c>
    </row>
    <row r="1194" spans="1:3">
      <c r="A1194" s="28">
        <v>2170205</v>
      </c>
      <c r="B1194" s="25" t="s">
        <v>996</v>
      </c>
      <c r="C1194" s="27">
        <v>0</v>
      </c>
    </row>
    <row r="1195" spans="1:3">
      <c r="A1195" s="28">
        <v>2170206</v>
      </c>
      <c r="B1195" s="25" t="s">
        <v>997</v>
      </c>
      <c r="C1195" s="27">
        <v>0</v>
      </c>
    </row>
    <row r="1196" spans="1:3">
      <c r="A1196" s="28">
        <v>2170207</v>
      </c>
      <c r="B1196" s="25" t="s">
        <v>998</v>
      </c>
      <c r="C1196" s="27">
        <v>0</v>
      </c>
    </row>
    <row r="1197" spans="1:3">
      <c r="A1197" s="28">
        <v>2170208</v>
      </c>
      <c r="B1197" s="25" t="s">
        <v>999</v>
      </c>
      <c r="C1197" s="27">
        <v>0</v>
      </c>
    </row>
    <row r="1198" spans="1:3">
      <c r="A1198" s="28">
        <v>2170299</v>
      </c>
      <c r="B1198" s="25" t="s">
        <v>1000</v>
      </c>
      <c r="C1198" s="27">
        <v>0</v>
      </c>
    </row>
    <row r="1199" spans="1:3">
      <c r="A1199" s="28">
        <v>21703</v>
      </c>
      <c r="B1199" s="29" t="s">
        <v>1001</v>
      </c>
      <c r="C1199" s="27">
        <f>SUM(C1200:C1204)</f>
        <v>0</v>
      </c>
    </row>
    <row r="1200" spans="1:3">
      <c r="A1200" s="28">
        <v>2170301</v>
      </c>
      <c r="B1200" s="25" t="s">
        <v>1002</v>
      </c>
      <c r="C1200" s="27">
        <v>0</v>
      </c>
    </row>
    <row r="1201" spans="1:3">
      <c r="A1201" s="28">
        <v>2170302</v>
      </c>
      <c r="B1201" s="25" t="s">
        <v>1003</v>
      </c>
      <c r="C1201" s="27">
        <v>0</v>
      </c>
    </row>
    <row r="1202" spans="1:3">
      <c r="A1202" s="28">
        <v>2170303</v>
      </c>
      <c r="B1202" s="25" t="s">
        <v>1004</v>
      </c>
      <c r="C1202" s="27">
        <v>0</v>
      </c>
    </row>
    <row r="1203" spans="1:3">
      <c r="A1203" s="28">
        <v>2170304</v>
      </c>
      <c r="B1203" s="25" t="s">
        <v>1005</v>
      </c>
      <c r="C1203" s="27">
        <v>0</v>
      </c>
    </row>
    <row r="1204" spans="1:3">
      <c r="A1204" s="28">
        <v>2170399</v>
      </c>
      <c r="B1204" s="25" t="s">
        <v>1006</v>
      </c>
      <c r="C1204" s="27">
        <v>0</v>
      </c>
    </row>
    <row r="1205" spans="1:3">
      <c r="A1205" s="28">
        <v>21704</v>
      </c>
      <c r="B1205" s="29" t="s">
        <v>1007</v>
      </c>
      <c r="C1205" s="27">
        <f>SUM(C1206:C1207)</f>
        <v>0</v>
      </c>
    </row>
    <row r="1206" spans="1:3">
      <c r="A1206" s="28">
        <v>2170401</v>
      </c>
      <c r="B1206" s="25" t="s">
        <v>1008</v>
      </c>
      <c r="C1206" s="27">
        <v>0</v>
      </c>
    </row>
    <row r="1207" spans="1:3">
      <c r="A1207" s="28">
        <v>2170499</v>
      </c>
      <c r="B1207" s="25" t="s">
        <v>1009</v>
      </c>
      <c r="C1207" s="27">
        <v>0</v>
      </c>
    </row>
    <row r="1208" spans="1:3">
      <c r="A1208" s="28">
        <v>21799</v>
      </c>
      <c r="B1208" s="29" t="s">
        <v>1010</v>
      </c>
      <c r="C1208" s="27">
        <f>C1209</f>
        <v>0</v>
      </c>
    </row>
    <row r="1209" spans="1:3">
      <c r="A1209" s="28">
        <v>2179901</v>
      </c>
      <c r="B1209" s="25" t="s">
        <v>1011</v>
      </c>
      <c r="C1209" s="27">
        <v>0</v>
      </c>
    </row>
    <row r="1210" spans="1:3">
      <c r="A1210" s="28">
        <v>219</v>
      </c>
      <c r="B1210" s="29" t="s">
        <v>1012</v>
      </c>
      <c r="C1210" s="27">
        <f>SUM(C1211:C1219)</f>
        <v>0</v>
      </c>
    </row>
    <row r="1211" spans="1:3">
      <c r="A1211" s="28">
        <v>21901</v>
      </c>
      <c r="B1211" s="29" t="s">
        <v>1013</v>
      </c>
      <c r="C1211" s="27">
        <v>0</v>
      </c>
    </row>
    <row r="1212" spans="1:3">
      <c r="A1212" s="28">
        <v>21902</v>
      </c>
      <c r="B1212" s="29" t="s">
        <v>1014</v>
      </c>
      <c r="C1212" s="27">
        <v>0</v>
      </c>
    </row>
    <row r="1213" spans="1:3">
      <c r="A1213" s="28">
        <v>21903</v>
      </c>
      <c r="B1213" s="29" t="s">
        <v>1015</v>
      </c>
      <c r="C1213" s="27">
        <v>0</v>
      </c>
    </row>
    <row r="1214" spans="1:3">
      <c r="A1214" s="28">
        <v>21904</v>
      </c>
      <c r="B1214" s="29" t="s">
        <v>1016</v>
      </c>
      <c r="C1214" s="27">
        <v>0</v>
      </c>
    </row>
    <row r="1215" spans="1:3">
      <c r="A1215" s="28">
        <v>21905</v>
      </c>
      <c r="B1215" s="29" t="s">
        <v>1017</v>
      </c>
      <c r="C1215" s="27">
        <v>0</v>
      </c>
    </row>
    <row r="1216" spans="1:3">
      <c r="A1216" s="28">
        <v>21906</v>
      </c>
      <c r="B1216" s="29" t="s">
        <v>754</v>
      </c>
      <c r="C1216" s="27">
        <v>0</v>
      </c>
    </row>
    <row r="1217" spans="1:3">
      <c r="A1217" s="28">
        <v>21907</v>
      </c>
      <c r="B1217" s="29" t="s">
        <v>1018</v>
      </c>
      <c r="C1217" s="27">
        <v>0</v>
      </c>
    </row>
    <row r="1218" spans="1:3">
      <c r="A1218" s="28">
        <v>21908</v>
      </c>
      <c r="B1218" s="29" t="s">
        <v>1019</v>
      </c>
      <c r="C1218" s="27">
        <v>0</v>
      </c>
    </row>
    <row r="1219" spans="1:3">
      <c r="A1219" s="28">
        <v>21999</v>
      </c>
      <c r="B1219" s="29" t="s">
        <v>1020</v>
      </c>
      <c r="C1219" s="27">
        <v>0</v>
      </c>
    </row>
    <row r="1220" spans="1:3">
      <c r="A1220" s="28">
        <v>220</v>
      </c>
      <c r="B1220" s="29" t="s">
        <v>1021</v>
      </c>
      <c r="C1220" s="27">
        <f>SUM(C1221,C1241,C1260,C1269,C1282,C1297)</f>
        <v>10509</v>
      </c>
    </row>
    <row r="1221" spans="1:3">
      <c r="A1221" s="28">
        <v>22001</v>
      </c>
      <c r="B1221" s="29" t="s">
        <v>1022</v>
      </c>
      <c r="C1221" s="27">
        <f>SUM(C1222:C1240)</f>
        <v>9938</v>
      </c>
    </row>
    <row r="1222" spans="1:3">
      <c r="A1222" s="28">
        <v>2200101</v>
      </c>
      <c r="B1222" s="25" t="s">
        <v>82</v>
      </c>
      <c r="C1222" s="27">
        <v>1161</v>
      </c>
    </row>
    <row r="1223" spans="1:3">
      <c r="A1223" s="28">
        <v>2200102</v>
      </c>
      <c r="B1223" s="25" t="s">
        <v>83</v>
      </c>
      <c r="C1223" s="27">
        <v>0</v>
      </c>
    </row>
    <row r="1224" spans="1:3">
      <c r="A1224" s="28">
        <v>2200103</v>
      </c>
      <c r="B1224" s="25" t="s">
        <v>84</v>
      </c>
      <c r="C1224" s="27">
        <v>0</v>
      </c>
    </row>
    <row r="1225" spans="1:3">
      <c r="A1225" s="28">
        <v>2200104</v>
      </c>
      <c r="B1225" s="25" t="s">
        <v>1023</v>
      </c>
      <c r="C1225" s="27">
        <v>0</v>
      </c>
    </row>
    <row r="1226" spans="1:3">
      <c r="A1226" s="28">
        <v>2200105</v>
      </c>
      <c r="B1226" s="25" t="s">
        <v>1024</v>
      </c>
      <c r="C1226" s="27">
        <v>50</v>
      </c>
    </row>
    <row r="1227" spans="1:3">
      <c r="A1227" s="28">
        <v>2200106</v>
      </c>
      <c r="B1227" s="25" t="s">
        <v>1025</v>
      </c>
      <c r="C1227" s="27">
        <v>283</v>
      </c>
    </row>
    <row r="1228" spans="1:3">
      <c r="A1228" s="28">
        <v>2200107</v>
      </c>
      <c r="B1228" s="25" t="s">
        <v>1026</v>
      </c>
      <c r="C1228" s="27">
        <v>0</v>
      </c>
    </row>
    <row r="1229" spans="1:3">
      <c r="A1229" s="28">
        <v>2200108</v>
      </c>
      <c r="B1229" s="25" t="s">
        <v>1027</v>
      </c>
      <c r="C1229" s="27">
        <v>0</v>
      </c>
    </row>
    <row r="1230" spans="1:3">
      <c r="A1230" s="28">
        <v>2200109</v>
      </c>
      <c r="B1230" s="25" t="s">
        <v>1028</v>
      </c>
      <c r="C1230" s="27">
        <v>400</v>
      </c>
    </row>
    <row r="1231" spans="1:3">
      <c r="A1231" s="28">
        <v>2200110</v>
      </c>
      <c r="B1231" s="25" t="s">
        <v>1029</v>
      </c>
      <c r="C1231" s="27">
        <v>0</v>
      </c>
    </row>
    <row r="1232" spans="1:3">
      <c r="A1232" s="28">
        <v>2200111</v>
      </c>
      <c r="B1232" s="25" t="s">
        <v>1030</v>
      </c>
      <c r="C1232" s="27">
        <v>908</v>
      </c>
    </row>
    <row r="1233" spans="1:3">
      <c r="A1233" s="28">
        <v>2200112</v>
      </c>
      <c r="B1233" s="25" t="s">
        <v>1031</v>
      </c>
      <c r="C1233" s="27">
        <v>0</v>
      </c>
    </row>
    <row r="1234" spans="1:3">
      <c r="A1234" s="28">
        <v>2200113</v>
      </c>
      <c r="B1234" s="25" t="s">
        <v>1032</v>
      </c>
      <c r="C1234" s="27">
        <v>0</v>
      </c>
    </row>
    <row r="1235" spans="1:3">
      <c r="A1235" s="28">
        <v>2200114</v>
      </c>
      <c r="B1235" s="25" t="s">
        <v>1033</v>
      </c>
      <c r="C1235" s="27">
        <v>300</v>
      </c>
    </row>
    <row r="1236" spans="1:3">
      <c r="A1236" s="28">
        <v>2200115</v>
      </c>
      <c r="B1236" s="25" t="s">
        <v>1034</v>
      </c>
      <c r="C1236" s="27">
        <v>0</v>
      </c>
    </row>
    <row r="1237" spans="1:3">
      <c r="A1237" s="28">
        <v>2200116</v>
      </c>
      <c r="B1237" s="25" t="s">
        <v>1035</v>
      </c>
      <c r="C1237" s="27">
        <v>0</v>
      </c>
    </row>
    <row r="1238" spans="1:3">
      <c r="A1238" s="28">
        <v>2200119</v>
      </c>
      <c r="B1238" s="25" t="s">
        <v>1036</v>
      </c>
      <c r="C1238" s="27">
        <v>0</v>
      </c>
    </row>
    <row r="1239" spans="1:3">
      <c r="A1239" s="28">
        <v>2200150</v>
      </c>
      <c r="B1239" s="25" t="s">
        <v>91</v>
      </c>
      <c r="C1239" s="27">
        <v>2618</v>
      </c>
    </row>
    <row r="1240" spans="1:3">
      <c r="A1240" s="28">
        <v>2200199</v>
      </c>
      <c r="B1240" s="25" t="s">
        <v>1037</v>
      </c>
      <c r="C1240" s="27">
        <v>4218</v>
      </c>
    </row>
    <row r="1241" spans="1:3">
      <c r="A1241" s="28">
        <v>22002</v>
      </c>
      <c r="B1241" s="29" t="s">
        <v>1038</v>
      </c>
      <c r="C1241" s="27">
        <f>SUM(C1242:C1259)</f>
        <v>0</v>
      </c>
    </row>
    <row r="1242" spans="1:3">
      <c r="A1242" s="28">
        <v>2200201</v>
      </c>
      <c r="B1242" s="25" t="s">
        <v>82</v>
      </c>
      <c r="C1242" s="27">
        <v>0</v>
      </c>
    </row>
    <row r="1243" spans="1:3">
      <c r="A1243" s="28">
        <v>2200202</v>
      </c>
      <c r="B1243" s="25" t="s">
        <v>83</v>
      </c>
      <c r="C1243" s="27">
        <v>0</v>
      </c>
    </row>
    <row r="1244" spans="1:3">
      <c r="A1244" s="28">
        <v>2200203</v>
      </c>
      <c r="B1244" s="25" t="s">
        <v>84</v>
      </c>
      <c r="C1244" s="27">
        <v>0</v>
      </c>
    </row>
    <row r="1245" spans="1:3">
      <c r="A1245" s="28">
        <v>2200204</v>
      </c>
      <c r="B1245" s="25" t="s">
        <v>1039</v>
      </c>
      <c r="C1245" s="27">
        <v>0</v>
      </c>
    </row>
    <row r="1246" spans="1:3">
      <c r="A1246" s="28">
        <v>2200205</v>
      </c>
      <c r="B1246" s="25" t="s">
        <v>1040</v>
      </c>
      <c r="C1246" s="27">
        <v>0</v>
      </c>
    </row>
    <row r="1247" spans="1:3">
      <c r="A1247" s="28">
        <v>2200206</v>
      </c>
      <c r="B1247" s="25" t="s">
        <v>1041</v>
      </c>
      <c r="C1247" s="27">
        <v>0</v>
      </c>
    </row>
    <row r="1248" spans="1:3">
      <c r="A1248" s="28">
        <v>2200207</v>
      </c>
      <c r="B1248" s="25" t="s">
        <v>1042</v>
      </c>
      <c r="C1248" s="27">
        <v>0</v>
      </c>
    </row>
    <row r="1249" spans="1:3">
      <c r="A1249" s="28">
        <v>2200208</v>
      </c>
      <c r="B1249" s="25" t="s">
        <v>1043</v>
      </c>
      <c r="C1249" s="27">
        <v>0</v>
      </c>
    </row>
    <row r="1250" spans="1:3">
      <c r="A1250" s="28">
        <v>2200209</v>
      </c>
      <c r="B1250" s="25" t="s">
        <v>1044</v>
      </c>
      <c r="C1250" s="27">
        <v>0</v>
      </c>
    </row>
    <row r="1251" spans="1:3">
      <c r="A1251" s="28">
        <v>2200210</v>
      </c>
      <c r="B1251" s="25" t="s">
        <v>1045</v>
      </c>
      <c r="C1251" s="27">
        <v>0</v>
      </c>
    </row>
    <row r="1252" spans="1:3">
      <c r="A1252" s="28">
        <v>2200211</v>
      </c>
      <c r="B1252" s="25" t="s">
        <v>1046</v>
      </c>
      <c r="C1252" s="27">
        <v>0</v>
      </c>
    </row>
    <row r="1253" spans="1:3">
      <c r="A1253" s="28">
        <v>2200212</v>
      </c>
      <c r="B1253" s="25" t="s">
        <v>1047</v>
      </c>
      <c r="C1253" s="27">
        <v>0</v>
      </c>
    </row>
    <row r="1254" spans="1:3">
      <c r="A1254" s="28">
        <v>2200213</v>
      </c>
      <c r="B1254" s="25" t="s">
        <v>1048</v>
      </c>
      <c r="C1254" s="27">
        <v>0</v>
      </c>
    </row>
    <row r="1255" spans="1:3">
      <c r="A1255" s="28">
        <v>2200215</v>
      </c>
      <c r="B1255" s="25" t="s">
        <v>1049</v>
      </c>
      <c r="C1255" s="27">
        <v>0</v>
      </c>
    </row>
    <row r="1256" spans="1:3">
      <c r="A1256" s="28">
        <v>2200217</v>
      </c>
      <c r="B1256" s="25" t="s">
        <v>1050</v>
      </c>
      <c r="C1256" s="27">
        <v>0</v>
      </c>
    </row>
    <row r="1257" spans="1:3">
      <c r="A1257" s="28">
        <v>2200218</v>
      </c>
      <c r="B1257" s="25" t="s">
        <v>1051</v>
      </c>
      <c r="C1257" s="27">
        <v>0</v>
      </c>
    </row>
    <row r="1258" spans="1:3">
      <c r="A1258" s="28">
        <v>2200250</v>
      </c>
      <c r="B1258" s="25" t="s">
        <v>91</v>
      </c>
      <c r="C1258" s="27">
        <v>0</v>
      </c>
    </row>
    <row r="1259" spans="1:3">
      <c r="A1259" s="28">
        <v>2200299</v>
      </c>
      <c r="B1259" s="25" t="s">
        <v>1052</v>
      </c>
      <c r="C1259" s="27">
        <v>0</v>
      </c>
    </row>
    <row r="1260" spans="1:3">
      <c r="A1260" s="28">
        <v>22003</v>
      </c>
      <c r="B1260" s="29" t="s">
        <v>1053</v>
      </c>
      <c r="C1260" s="27">
        <f>SUM(C1261:C1268)</f>
        <v>11</v>
      </c>
    </row>
    <row r="1261" spans="1:3">
      <c r="A1261" s="28">
        <v>2200301</v>
      </c>
      <c r="B1261" s="25" t="s">
        <v>82</v>
      </c>
      <c r="C1261" s="27">
        <v>0</v>
      </c>
    </row>
    <row r="1262" spans="1:3">
      <c r="A1262" s="28">
        <v>2200302</v>
      </c>
      <c r="B1262" s="25" t="s">
        <v>83</v>
      </c>
      <c r="C1262" s="27">
        <v>0</v>
      </c>
    </row>
    <row r="1263" spans="1:3">
      <c r="A1263" s="28">
        <v>2200303</v>
      </c>
      <c r="B1263" s="25" t="s">
        <v>84</v>
      </c>
      <c r="C1263" s="27">
        <v>0</v>
      </c>
    </row>
    <row r="1264" spans="1:3">
      <c r="A1264" s="28">
        <v>2200304</v>
      </c>
      <c r="B1264" s="25" t="s">
        <v>1054</v>
      </c>
      <c r="C1264" s="27">
        <v>11</v>
      </c>
    </row>
    <row r="1265" spans="1:3">
      <c r="A1265" s="28">
        <v>2200305</v>
      </c>
      <c r="B1265" s="25" t="s">
        <v>1055</v>
      </c>
      <c r="C1265" s="27">
        <v>0</v>
      </c>
    </row>
    <row r="1266" spans="1:3">
      <c r="A1266" s="28">
        <v>2200306</v>
      </c>
      <c r="B1266" s="25" t="s">
        <v>1056</v>
      </c>
      <c r="C1266" s="27">
        <v>0</v>
      </c>
    </row>
    <row r="1267" spans="1:3">
      <c r="A1267" s="28">
        <v>2200350</v>
      </c>
      <c r="B1267" s="25" t="s">
        <v>91</v>
      </c>
      <c r="C1267" s="27">
        <v>0</v>
      </c>
    </row>
    <row r="1268" spans="1:3">
      <c r="A1268" s="28">
        <v>2200399</v>
      </c>
      <c r="B1268" s="25" t="s">
        <v>1057</v>
      </c>
      <c r="C1268" s="27">
        <v>0</v>
      </c>
    </row>
    <row r="1269" spans="1:3">
      <c r="A1269" s="28">
        <v>22004</v>
      </c>
      <c r="B1269" s="29" t="s">
        <v>1058</v>
      </c>
      <c r="C1269" s="27">
        <f>SUM(C1270:C1281)</f>
        <v>156</v>
      </c>
    </row>
    <row r="1270" spans="1:3">
      <c r="A1270" s="28">
        <v>2200401</v>
      </c>
      <c r="B1270" s="25" t="s">
        <v>82</v>
      </c>
      <c r="C1270" s="27">
        <v>85</v>
      </c>
    </row>
    <row r="1271" spans="1:3">
      <c r="A1271" s="28">
        <v>2200402</v>
      </c>
      <c r="B1271" s="25" t="s">
        <v>83</v>
      </c>
      <c r="C1271" s="27">
        <v>0</v>
      </c>
    </row>
    <row r="1272" spans="1:3">
      <c r="A1272" s="28">
        <v>2200403</v>
      </c>
      <c r="B1272" s="25" t="s">
        <v>84</v>
      </c>
      <c r="C1272" s="27">
        <v>0</v>
      </c>
    </row>
    <row r="1273" spans="1:3">
      <c r="A1273" s="28">
        <v>2200404</v>
      </c>
      <c r="B1273" s="25" t="s">
        <v>1059</v>
      </c>
      <c r="C1273" s="27">
        <v>0</v>
      </c>
    </row>
    <row r="1274" spans="1:3">
      <c r="A1274" s="28">
        <v>2200405</v>
      </c>
      <c r="B1274" s="25" t="s">
        <v>1060</v>
      </c>
      <c r="C1274" s="27">
        <v>0</v>
      </c>
    </row>
    <row r="1275" spans="1:3">
      <c r="A1275" s="28">
        <v>2200406</v>
      </c>
      <c r="B1275" s="25" t="s">
        <v>1061</v>
      </c>
      <c r="C1275" s="27">
        <v>0</v>
      </c>
    </row>
    <row r="1276" spans="1:3">
      <c r="A1276" s="28">
        <v>2200407</v>
      </c>
      <c r="B1276" s="25" t="s">
        <v>1062</v>
      </c>
      <c r="C1276" s="27">
        <v>0</v>
      </c>
    </row>
    <row r="1277" spans="1:3">
      <c r="A1277" s="28">
        <v>2200408</v>
      </c>
      <c r="B1277" s="25" t="s">
        <v>1063</v>
      </c>
      <c r="C1277" s="27">
        <v>0</v>
      </c>
    </row>
    <row r="1278" spans="1:3">
      <c r="A1278" s="28">
        <v>2200409</v>
      </c>
      <c r="B1278" s="25" t="s">
        <v>1064</v>
      </c>
      <c r="C1278" s="27">
        <v>0</v>
      </c>
    </row>
    <row r="1279" spans="1:3">
      <c r="A1279" s="28">
        <v>2200410</v>
      </c>
      <c r="B1279" s="25" t="s">
        <v>1065</v>
      </c>
      <c r="C1279" s="27">
        <v>0</v>
      </c>
    </row>
    <row r="1280" spans="1:3">
      <c r="A1280" s="28">
        <v>2200450</v>
      </c>
      <c r="B1280" s="25" t="s">
        <v>1066</v>
      </c>
      <c r="C1280" s="27">
        <v>0</v>
      </c>
    </row>
    <row r="1281" spans="1:3">
      <c r="A1281" s="28">
        <v>2200499</v>
      </c>
      <c r="B1281" s="25" t="s">
        <v>1067</v>
      </c>
      <c r="C1281" s="27">
        <v>71</v>
      </c>
    </row>
    <row r="1282" spans="1:3">
      <c r="A1282" s="28">
        <v>22005</v>
      </c>
      <c r="B1282" s="29" t="s">
        <v>1068</v>
      </c>
      <c r="C1282" s="27">
        <f>SUM(C1283:C1296)</f>
        <v>404</v>
      </c>
    </row>
    <row r="1283" spans="1:3">
      <c r="A1283" s="28">
        <v>2200501</v>
      </c>
      <c r="B1283" s="25" t="s">
        <v>82</v>
      </c>
      <c r="C1283" s="27">
        <v>199</v>
      </c>
    </row>
    <row r="1284" spans="1:3">
      <c r="A1284" s="28">
        <v>2200502</v>
      </c>
      <c r="B1284" s="25" t="s">
        <v>83</v>
      </c>
      <c r="C1284" s="27">
        <v>0</v>
      </c>
    </row>
    <row r="1285" spans="1:3">
      <c r="A1285" s="28">
        <v>2200503</v>
      </c>
      <c r="B1285" s="25" t="s">
        <v>84</v>
      </c>
      <c r="C1285" s="27">
        <v>0</v>
      </c>
    </row>
    <row r="1286" spans="1:3">
      <c r="A1286" s="28">
        <v>2200504</v>
      </c>
      <c r="B1286" s="25" t="s">
        <v>1069</v>
      </c>
      <c r="C1286" s="27">
        <v>25</v>
      </c>
    </row>
    <row r="1287" spans="1:3">
      <c r="A1287" s="28">
        <v>2200506</v>
      </c>
      <c r="B1287" s="25" t="s">
        <v>1070</v>
      </c>
      <c r="C1287" s="27">
        <v>0</v>
      </c>
    </row>
    <row r="1288" spans="1:3">
      <c r="A1288" s="28">
        <v>2200507</v>
      </c>
      <c r="B1288" s="25" t="s">
        <v>1071</v>
      </c>
      <c r="C1288" s="27">
        <v>0</v>
      </c>
    </row>
    <row r="1289" spans="1:3">
      <c r="A1289" s="28">
        <v>2200508</v>
      </c>
      <c r="B1289" s="25" t="s">
        <v>1072</v>
      </c>
      <c r="C1289" s="27">
        <v>0</v>
      </c>
    </row>
    <row r="1290" spans="1:3">
      <c r="A1290" s="28">
        <v>2200509</v>
      </c>
      <c r="B1290" s="25" t="s">
        <v>1073</v>
      </c>
      <c r="C1290" s="27">
        <v>140</v>
      </c>
    </row>
    <row r="1291" spans="1:3">
      <c r="A1291" s="28">
        <v>2200510</v>
      </c>
      <c r="B1291" s="25" t="s">
        <v>1074</v>
      </c>
      <c r="C1291" s="27">
        <v>10</v>
      </c>
    </row>
    <row r="1292" spans="1:3">
      <c r="A1292" s="28">
        <v>2200511</v>
      </c>
      <c r="B1292" s="25" t="s">
        <v>1075</v>
      </c>
      <c r="C1292" s="27">
        <v>30</v>
      </c>
    </row>
    <row r="1293" spans="1:3">
      <c r="A1293" s="28">
        <v>2200512</v>
      </c>
      <c r="B1293" s="25" t="s">
        <v>1076</v>
      </c>
      <c r="C1293" s="27">
        <v>0</v>
      </c>
    </row>
    <row r="1294" spans="1:3">
      <c r="A1294" s="28">
        <v>2200513</v>
      </c>
      <c r="B1294" s="25" t="s">
        <v>1077</v>
      </c>
      <c r="C1294" s="27">
        <v>0</v>
      </c>
    </row>
    <row r="1295" spans="1:3">
      <c r="A1295" s="28">
        <v>2200514</v>
      </c>
      <c r="B1295" s="25" t="s">
        <v>1078</v>
      </c>
      <c r="C1295" s="27">
        <v>0</v>
      </c>
    </row>
    <row r="1296" spans="1:3">
      <c r="A1296" s="28">
        <v>2200599</v>
      </c>
      <c r="B1296" s="25" t="s">
        <v>1079</v>
      </c>
      <c r="C1296" s="27">
        <v>0</v>
      </c>
    </row>
    <row r="1297" spans="1:3">
      <c r="A1297" s="28">
        <v>22099</v>
      </c>
      <c r="B1297" s="29" t="s">
        <v>1080</v>
      </c>
      <c r="C1297" s="27">
        <f>C1298</f>
        <v>0</v>
      </c>
    </row>
    <row r="1298" spans="1:3">
      <c r="A1298" s="28">
        <v>2209901</v>
      </c>
      <c r="B1298" s="25" t="s">
        <v>1081</v>
      </c>
      <c r="C1298" s="27">
        <v>0</v>
      </c>
    </row>
    <row r="1299" spans="1:3">
      <c r="A1299" s="28">
        <v>221</v>
      </c>
      <c r="B1299" s="29" t="s">
        <v>1082</v>
      </c>
      <c r="C1299" s="27">
        <f>SUM(C1300,C1309,C1313)</f>
        <v>15691</v>
      </c>
    </row>
    <row r="1300" spans="1:3">
      <c r="A1300" s="28">
        <v>22101</v>
      </c>
      <c r="B1300" s="29" t="s">
        <v>1083</v>
      </c>
      <c r="C1300" s="27">
        <f>SUM(C1301:C1308)</f>
        <v>14559</v>
      </c>
    </row>
    <row r="1301" spans="1:3">
      <c r="A1301" s="28">
        <v>2210101</v>
      </c>
      <c r="B1301" s="25" t="s">
        <v>1084</v>
      </c>
      <c r="C1301" s="27">
        <v>0</v>
      </c>
    </row>
    <row r="1302" spans="1:3">
      <c r="A1302" s="28">
        <v>2210102</v>
      </c>
      <c r="B1302" s="25" t="s">
        <v>1085</v>
      </c>
      <c r="C1302" s="27">
        <v>0</v>
      </c>
    </row>
    <row r="1303" spans="1:3">
      <c r="A1303" s="28">
        <v>2210103</v>
      </c>
      <c r="B1303" s="25" t="s">
        <v>1086</v>
      </c>
      <c r="C1303" s="27">
        <v>0</v>
      </c>
    </row>
    <row r="1304" spans="1:3">
      <c r="A1304" s="28">
        <v>2210104</v>
      </c>
      <c r="B1304" s="25" t="s">
        <v>1087</v>
      </c>
      <c r="C1304" s="27">
        <v>0</v>
      </c>
    </row>
    <row r="1305" spans="1:3">
      <c r="A1305" s="28">
        <v>2210105</v>
      </c>
      <c r="B1305" s="25" t="s">
        <v>1088</v>
      </c>
      <c r="C1305" s="27">
        <v>0</v>
      </c>
    </row>
    <row r="1306" spans="1:3">
      <c r="A1306" s="28">
        <v>2210106</v>
      </c>
      <c r="B1306" s="25" t="s">
        <v>1089</v>
      </c>
      <c r="C1306" s="27">
        <v>0</v>
      </c>
    </row>
    <row r="1307" spans="1:3">
      <c r="A1307" s="28">
        <v>2210107</v>
      </c>
      <c r="B1307" s="25" t="s">
        <v>1090</v>
      </c>
      <c r="C1307" s="27">
        <v>44</v>
      </c>
    </row>
    <row r="1308" spans="1:3">
      <c r="A1308" s="28">
        <v>2210199</v>
      </c>
      <c r="B1308" s="25" t="s">
        <v>1091</v>
      </c>
      <c r="C1308" s="27">
        <v>14515</v>
      </c>
    </row>
    <row r="1309" spans="1:3">
      <c r="A1309" s="28">
        <v>22102</v>
      </c>
      <c r="B1309" s="29" t="s">
        <v>1092</v>
      </c>
      <c r="C1309" s="27">
        <f>SUM(C1310:C1312)</f>
        <v>11</v>
      </c>
    </row>
    <row r="1310" spans="1:3">
      <c r="A1310" s="28">
        <v>2210201</v>
      </c>
      <c r="B1310" s="25" t="s">
        <v>1093</v>
      </c>
      <c r="C1310" s="27">
        <v>11</v>
      </c>
    </row>
    <row r="1311" spans="1:3">
      <c r="A1311" s="28">
        <v>2210202</v>
      </c>
      <c r="B1311" s="25" t="s">
        <v>1094</v>
      </c>
      <c r="C1311" s="27">
        <v>0</v>
      </c>
    </row>
    <row r="1312" spans="1:3">
      <c r="A1312" s="28">
        <v>2210203</v>
      </c>
      <c r="B1312" s="25" t="s">
        <v>1095</v>
      </c>
      <c r="C1312" s="27">
        <v>0</v>
      </c>
    </row>
    <row r="1313" spans="1:3">
      <c r="A1313" s="28">
        <v>22103</v>
      </c>
      <c r="B1313" s="29" t="s">
        <v>1096</v>
      </c>
      <c r="C1313" s="27">
        <f>SUM(C1314:C1316)</f>
        <v>1121</v>
      </c>
    </row>
    <row r="1314" spans="1:3">
      <c r="A1314" s="28">
        <v>2210301</v>
      </c>
      <c r="B1314" s="25" t="s">
        <v>1097</v>
      </c>
      <c r="C1314" s="27">
        <v>0</v>
      </c>
    </row>
    <row r="1315" spans="1:3">
      <c r="A1315" s="28">
        <v>2210302</v>
      </c>
      <c r="B1315" s="25" t="s">
        <v>1098</v>
      </c>
      <c r="C1315" s="27">
        <v>1121</v>
      </c>
    </row>
    <row r="1316" spans="1:3">
      <c r="A1316" s="28">
        <v>2210399</v>
      </c>
      <c r="B1316" s="25" t="s">
        <v>1099</v>
      </c>
      <c r="C1316" s="27">
        <v>0</v>
      </c>
    </row>
    <row r="1317" spans="1:3">
      <c r="A1317" s="28">
        <v>222</v>
      </c>
      <c r="B1317" s="29" t="s">
        <v>1100</v>
      </c>
      <c r="C1317" s="27">
        <f>SUM(C1318,C1333,C1347,C1352,C1358)</f>
        <v>2430</v>
      </c>
    </row>
    <row r="1318" spans="1:3">
      <c r="A1318" s="28">
        <v>22201</v>
      </c>
      <c r="B1318" s="29" t="s">
        <v>1101</v>
      </c>
      <c r="C1318" s="27">
        <f>SUM(C1319:C1332)</f>
        <v>2430</v>
      </c>
    </row>
    <row r="1319" spans="1:3">
      <c r="A1319" s="28">
        <v>2220101</v>
      </c>
      <c r="B1319" s="25" t="s">
        <v>82</v>
      </c>
      <c r="C1319" s="27">
        <v>455</v>
      </c>
    </row>
    <row r="1320" spans="1:3">
      <c r="A1320" s="28">
        <v>2220102</v>
      </c>
      <c r="B1320" s="25" t="s">
        <v>83</v>
      </c>
      <c r="C1320" s="27">
        <v>100</v>
      </c>
    </row>
    <row r="1321" spans="1:3">
      <c r="A1321" s="28">
        <v>2220103</v>
      </c>
      <c r="B1321" s="25" t="s">
        <v>84</v>
      </c>
      <c r="C1321" s="27">
        <v>0</v>
      </c>
    </row>
    <row r="1322" spans="1:3">
      <c r="A1322" s="28">
        <v>2220104</v>
      </c>
      <c r="B1322" s="25" t="s">
        <v>1102</v>
      </c>
      <c r="C1322" s="27">
        <v>0</v>
      </c>
    </row>
    <row r="1323" spans="1:3">
      <c r="A1323" s="28">
        <v>2220105</v>
      </c>
      <c r="B1323" s="25" t="s">
        <v>1103</v>
      </c>
      <c r="C1323" s="27">
        <v>0</v>
      </c>
    </row>
    <row r="1324" spans="1:3">
      <c r="A1324" s="28">
        <v>2220106</v>
      </c>
      <c r="B1324" s="25" t="s">
        <v>1104</v>
      </c>
      <c r="C1324" s="27">
        <v>0</v>
      </c>
    </row>
    <row r="1325" spans="1:3">
      <c r="A1325" s="28">
        <v>2220107</v>
      </c>
      <c r="B1325" s="25" t="s">
        <v>1105</v>
      </c>
      <c r="C1325" s="27">
        <v>0</v>
      </c>
    </row>
    <row r="1326" spans="1:3">
      <c r="A1326" s="28">
        <v>2220112</v>
      </c>
      <c r="B1326" s="25" t="s">
        <v>1106</v>
      </c>
      <c r="C1326" s="27">
        <v>21</v>
      </c>
    </row>
    <row r="1327" spans="1:3">
      <c r="A1327" s="28">
        <v>2220113</v>
      </c>
      <c r="B1327" s="25" t="s">
        <v>1107</v>
      </c>
      <c r="C1327" s="27">
        <v>0</v>
      </c>
    </row>
    <row r="1328" spans="1:3">
      <c r="A1328" s="28">
        <v>2220114</v>
      </c>
      <c r="B1328" s="25" t="s">
        <v>1108</v>
      </c>
      <c r="C1328" s="27">
        <v>0</v>
      </c>
    </row>
    <row r="1329" spans="1:3">
      <c r="A1329" s="28">
        <v>2220115</v>
      </c>
      <c r="B1329" s="25" t="s">
        <v>1109</v>
      </c>
      <c r="C1329" s="27">
        <v>864</v>
      </c>
    </row>
    <row r="1330" spans="1:3">
      <c r="A1330" s="28">
        <v>2220118</v>
      </c>
      <c r="B1330" s="25" t="s">
        <v>1110</v>
      </c>
      <c r="C1330" s="27">
        <v>0</v>
      </c>
    </row>
    <row r="1331" spans="1:3">
      <c r="A1331" s="28">
        <v>2220150</v>
      </c>
      <c r="B1331" s="25" t="s">
        <v>91</v>
      </c>
      <c r="C1331" s="27">
        <v>5</v>
      </c>
    </row>
    <row r="1332" spans="1:3">
      <c r="A1332" s="28">
        <v>2220199</v>
      </c>
      <c r="B1332" s="25" t="s">
        <v>1111</v>
      </c>
      <c r="C1332" s="27">
        <v>985</v>
      </c>
    </row>
    <row r="1333" spans="1:3">
      <c r="A1333" s="28">
        <v>22202</v>
      </c>
      <c r="B1333" s="29" t="s">
        <v>1112</v>
      </c>
      <c r="C1333" s="27">
        <f>SUM(C1334:C1346)</f>
        <v>0</v>
      </c>
    </row>
    <row r="1334" spans="1:3">
      <c r="A1334" s="28">
        <v>2220201</v>
      </c>
      <c r="B1334" s="25" t="s">
        <v>82</v>
      </c>
      <c r="C1334" s="27">
        <v>0</v>
      </c>
    </row>
    <row r="1335" spans="1:3">
      <c r="A1335" s="28">
        <v>2220202</v>
      </c>
      <c r="B1335" s="25" t="s">
        <v>83</v>
      </c>
      <c r="C1335" s="27">
        <v>0</v>
      </c>
    </row>
    <row r="1336" spans="1:3">
      <c r="A1336" s="28">
        <v>2220203</v>
      </c>
      <c r="B1336" s="25" t="s">
        <v>84</v>
      </c>
      <c r="C1336" s="27">
        <v>0</v>
      </c>
    </row>
    <row r="1337" spans="1:3">
      <c r="A1337" s="28">
        <v>2220204</v>
      </c>
      <c r="B1337" s="25" t="s">
        <v>1113</v>
      </c>
      <c r="C1337" s="27">
        <v>0</v>
      </c>
    </row>
    <row r="1338" spans="1:3">
      <c r="A1338" s="28">
        <v>2220205</v>
      </c>
      <c r="B1338" s="25" t="s">
        <v>1114</v>
      </c>
      <c r="C1338" s="27">
        <v>0</v>
      </c>
    </row>
    <row r="1339" spans="1:3">
      <c r="A1339" s="28">
        <v>2220206</v>
      </c>
      <c r="B1339" s="25" t="s">
        <v>1115</v>
      </c>
      <c r="C1339" s="27">
        <v>0</v>
      </c>
    </row>
    <row r="1340" spans="1:3">
      <c r="A1340" s="28">
        <v>2220207</v>
      </c>
      <c r="B1340" s="25" t="s">
        <v>1116</v>
      </c>
      <c r="C1340" s="27">
        <v>0</v>
      </c>
    </row>
    <row r="1341" spans="1:3">
      <c r="A1341" s="28">
        <v>2220209</v>
      </c>
      <c r="B1341" s="25" t="s">
        <v>1117</v>
      </c>
      <c r="C1341" s="27">
        <v>0</v>
      </c>
    </row>
    <row r="1342" spans="1:3">
      <c r="A1342" s="28">
        <v>2220210</v>
      </c>
      <c r="B1342" s="25" t="s">
        <v>1118</v>
      </c>
      <c r="C1342" s="27">
        <v>0</v>
      </c>
    </row>
    <row r="1343" spans="1:3">
      <c r="A1343" s="28">
        <v>2220211</v>
      </c>
      <c r="B1343" s="25" t="s">
        <v>1119</v>
      </c>
      <c r="C1343" s="27">
        <v>0</v>
      </c>
    </row>
    <row r="1344" spans="1:3">
      <c r="A1344" s="28">
        <v>2220212</v>
      </c>
      <c r="B1344" s="25" t="s">
        <v>1120</v>
      </c>
      <c r="C1344" s="27">
        <v>0</v>
      </c>
    </row>
    <row r="1345" spans="1:3">
      <c r="A1345" s="28">
        <v>2220250</v>
      </c>
      <c r="B1345" s="25" t="s">
        <v>91</v>
      </c>
      <c r="C1345" s="27">
        <v>0</v>
      </c>
    </row>
    <row r="1346" spans="1:3">
      <c r="A1346" s="28">
        <v>2220299</v>
      </c>
      <c r="B1346" s="25" t="s">
        <v>1121</v>
      </c>
      <c r="C1346" s="27">
        <v>0</v>
      </c>
    </row>
    <row r="1347" spans="1:3">
      <c r="A1347" s="28">
        <v>22203</v>
      </c>
      <c r="B1347" s="29" t="s">
        <v>1122</v>
      </c>
      <c r="C1347" s="27">
        <f>SUM(C1348:C1351)</f>
        <v>0</v>
      </c>
    </row>
    <row r="1348" spans="1:3">
      <c r="A1348" s="28">
        <v>2220301</v>
      </c>
      <c r="B1348" s="25" t="s">
        <v>1123</v>
      </c>
      <c r="C1348" s="27">
        <v>0</v>
      </c>
    </row>
    <row r="1349" spans="1:3">
      <c r="A1349" s="28">
        <v>2220303</v>
      </c>
      <c r="B1349" s="25" t="s">
        <v>1124</v>
      </c>
      <c r="C1349" s="27">
        <v>0</v>
      </c>
    </row>
    <row r="1350" spans="1:3">
      <c r="A1350" s="28">
        <v>2220304</v>
      </c>
      <c r="B1350" s="25" t="s">
        <v>1125</v>
      </c>
      <c r="C1350" s="27">
        <v>0</v>
      </c>
    </row>
    <row r="1351" spans="1:3">
      <c r="A1351" s="28">
        <v>2220399</v>
      </c>
      <c r="B1351" s="25" t="s">
        <v>1126</v>
      </c>
      <c r="C1351" s="27">
        <v>0</v>
      </c>
    </row>
    <row r="1352" spans="1:3">
      <c r="A1352" s="28">
        <v>22204</v>
      </c>
      <c r="B1352" s="29" t="s">
        <v>1127</v>
      </c>
      <c r="C1352" s="27">
        <f>SUM(C1353:C1357)</f>
        <v>0</v>
      </c>
    </row>
    <row r="1353" spans="1:3">
      <c r="A1353" s="28">
        <v>2220401</v>
      </c>
      <c r="B1353" s="25" t="s">
        <v>1128</v>
      </c>
      <c r="C1353" s="27">
        <v>0</v>
      </c>
    </row>
    <row r="1354" spans="1:3">
      <c r="A1354" s="28">
        <v>2220402</v>
      </c>
      <c r="B1354" s="25" t="s">
        <v>1129</v>
      </c>
      <c r="C1354" s="27">
        <v>0</v>
      </c>
    </row>
    <row r="1355" spans="1:3">
      <c r="A1355" s="28">
        <v>2220403</v>
      </c>
      <c r="B1355" s="25" t="s">
        <v>1130</v>
      </c>
      <c r="C1355" s="27">
        <v>0</v>
      </c>
    </row>
    <row r="1356" spans="1:3">
      <c r="A1356" s="28">
        <v>2220404</v>
      </c>
      <c r="B1356" s="25" t="s">
        <v>1131</v>
      </c>
      <c r="C1356" s="27">
        <v>0</v>
      </c>
    </row>
    <row r="1357" spans="1:3">
      <c r="A1357" s="28">
        <v>2220499</v>
      </c>
      <c r="B1357" s="25" t="s">
        <v>1132</v>
      </c>
      <c r="C1357" s="27">
        <v>0</v>
      </c>
    </row>
    <row r="1358" spans="1:3">
      <c r="A1358" s="28">
        <v>22205</v>
      </c>
      <c r="B1358" s="29" t="s">
        <v>1133</v>
      </c>
      <c r="C1358" s="27">
        <f>SUM(C1359:C1369)</f>
        <v>0</v>
      </c>
    </row>
    <row r="1359" spans="1:3">
      <c r="A1359" s="28">
        <v>2220501</v>
      </c>
      <c r="B1359" s="25" t="s">
        <v>1134</v>
      </c>
      <c r="C1359" s="27">
        <v>0</v>
      </c>
    </row>
    <row r="1360" spans="1:3">
      <c r="A1360" s="28">
        <v>2220502</v>
      </c>
      <c r="B1360" s="25" t="s">
        <v>1135</v>
      </c>
      <c r="C1360" s="27">
        <v>0</v>
      </c>
    </row>
    <row r="1361" spans="1:3">
      <c r="A1361" s="28">
        <v>2220503</v>
      </c>
      <c r="B1361" s="25" t="s">
        <v>1136</v>
      </c>
      <c r="C1361" s="27">
        <v>0</v>
      </c>
    </row>
    <row r="1362" spans="1:3">
      <c r="A1362" s="28">
        <v>2220504</v>
      </c>
      <c r="B1362" s="25" t="s">
        <v>1137</v>
      </c>
      <c r="C1362" s="27">
        <v>0</v>
      </c>
    </row>
    <row r="1363" spans="1:3">
      <c r="A1363" s="28">
        <v>2220505</v>
      </c>
      <c r="B1363" s="25" t="s">
        <v>1138</v>
      </c>
      <c r="C1363" s="27">
        <v>0</v>
      </c>
    </row>
    <row r="1364" spans="1:3">
      <c r="A1364" s="28">
        <v>2220506</v>
      </c>
      <c r="B1364" s="25" t="s">
        <v>1139</v>
      </c>
      <c r="C1364" s="27">
        <v>0</v>
      </c>
    </row>
    <row r="1365" spans="1:3">
      <c r="A1365" s="28">
        <v>2220507</v>
      </c>
      <c r="B1365" s="25" t="s">
        <v>1140</v>
      </c>
      <c r="C1365" s="27">
        <v>0</v>
      </c>
    </row>
    <row r="1366" spans="1:3">
      <c r="A1366" s="28">
        <v>2220508</v>
      </c>
      <c r="B1366" s="25" t="s">
        <v>1141</v>
      </c>
      <c r="C1366" s="27">
        <v>0</v>
      </c>
    </row>
    <row r="1367" spans="1:3">
      <c r="A1367" s="28">
        <v>2220509</v>
      </c>
      <c r="B1367" s="25" t="s">
        <v>1142</v>
      </c>
      <c r="C1367" s="27">
        <v>0</v>
      </c>
    </row>
    <row r="1368" spans="1:3">
      <c r="A1368" s="28">
        <v>2220510</v>
      </c>
      <c r="B1368" s="25" t="s">
        <v>1143</v>
      </c>
      <c r="C1368" s="27">
        <v>0</v>
      </c>
    </row>
    <row r="1369" spans="1:3">
      <c r="A1369" s="28">
        <v>2220599</v>
      </c>
      <c r="B1369" s="25" t="s">
        <v>1144</v>
      </c>
      <c r="C1369" s="27">
        <v>0</v>
      </c>
    </row>
    <row r="1370" spans="1:3">
      <c r="A1370" s="28">
        <v>229</v>
      </c>
      <c r="B1370" s="29" t="s">
        <v>1145</v>
      </c>
      <c r="C1370" s="27">
        <f>C1371</f>
        <v>130</v>
      </c>
    </row>
    <row r="1371" spans="1:3">
      <c r="A1371" s="28">
        <v>22999</v>
      </c>
      <c r="B1371" s="29" t="s">
        <v>1146</v>
      </c>
      <c r="C1371" s="27">
        <f>C1372</f>
        <v>130</v>
      </c>
    </row>
    <row r="1372" spans="1:3">
      <c r="A1372" s="28">
        <v>2299901</v>
      </c>
      <c r="B1372" s="25" t="s">
        <v>1147</v>
      </c>
      <c r="C1372" s="27">
        <v>130</v>
      </c>
    </row>
    <row r="1373" spans="1:3">
      <c r="A1373" s="28">
        <v>232</v>
      </c>
      <c r="B1373" s="29" t="s">
        <v>1148</v>
      </c>
      <c r="C1373" s="27">
        <f>SUM(C1374,C1375,C1376)</f>
        <v>17145</v>
      </c>
    </row>
    <row r="1374" spans="1:3">
      <c r="A1374" s="28">
        <v>23201</v>
      </c>
      <c r="B1374" s="29" t="s">
        <v>1149</v>
      </c>
      <c r="C1374" s="27">
        <v>0</v>
      </c>
    </row>
    <row r="1375" spans="1:3">
      <c r="A1375" s="28">
        <v>23202</v>
      </c>
      <c r="B1375" s="29" t="s">
        <v>1150</v>
      </c>
      <c r="C1375" s="27">
        <v>0</v>
      </c>
    </row>
    <row r="1376" spans="1:3">
      <c r="A1376" s="28">
        <v>23203</v>
      </c>
      <c r="B1376" s="29" t="s">
        <v>1151</v>
      </c>
      <c r="C1376" s="27">
        <f>SUM(C1377:C1380)</f>
        <v>17145</v>
      </c>
    </row>
    <row r="1377" spans="1:3">
      <c r="A1377" s="28">
        <v>2320301</v>
      </c>
      <c r="B1377" s="25" t="s">
        <v>1152</v>
      </c>
      <c r="C1377" s="27">
        <v>17145</v>
      </c>
    </row>
    <row r="1378" spans="1:3">
      <c r="A1378" s="28">
        <v>2320302</v>
      </c>
      <c r="B1378" s="25" t="s">
        <v>1153</v>
      </c>
      <c r="C1378" s="27">
        <v>0</v>
      </c>
    </row>
    <row r="1379" spans="1:3">
      <c r="A1379" s="28">
        <v>2320303</v>
      </c>
      <c r="B1379" s="25" t="s">
        <v>1154</v>
      </c>
      <c r="C1379" s="27">
        <v>0</v>
      </c>
    </row>
    <row r="1380" spans="1:3">
      <c r="A1380" s="28">
        <v>2320304</v>
      </c>
      <c r="B1380" s="25" t="s">
        <v>1155</v>
      </c>
      <c r="C1380" s="27">
        <v>0</v>
      </c>
    </row>
    <row r="1381" spans="1:3">
      <c r="A1381" s="28">
        <v>233</v>
      </c>
      <c r="B1381" s="29" t="s">
        <v>1156</v>
      </c>
      <c r="C1381" s="27">
        <f>C1382+C1383+C1384</f>
        <v>103</v>
      </c>
    </row>
    <row r="1382" spans="1:3">
      <c r="A1382" s="28">
        <v>23301</v>
      </c>
      <c r="B1382" s="29" t="s">
        <v>1157</v>
      </c>
      <c r="C1382" s="27">
        <v>0</v>
      </c>
    </row>
    <row r="1383" spans="1:3">
      <c r="A1383" s="28">
        <v>23302</v>
      </c>
      <c r="B1383" s="29" t="s">
        <v>1158</v>
      </c>
      <c r="C1383" s="27">
        <v>0</v>
      </c>
    </row>
    <row r="1384" spans="1:3">
      <c r="A1384" s="28">
        <v>23303</v>
      </c>
      <c r="B1384" s="29" t="s">
        <v>1159</v>
      </c>
      <c r="C1384" s="27">
        <v>103</v>
      </c>
    </row>
  </sheetData>
  <mergeCells count="5">
    <mergeCell ref="A2:C2"/>
    <mergeCell ref="A3:C3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70"/>
  <sheetViews>
    <sheetView workbookViewId="0">
      <selection activeCell="B1" sqref="A$1:C$1048576"/>
    </sheetView>
  </sheetViews>
  <sheetFormatPr defaultColWidth="9" defaultRowHeight="13.5" outlineLevelCol="2"/>
  <cols>
    <col min="1" max="1" width="20.625" customWidth="1"/>
    <col min="2" max="2" width="40.625" customWidth="1"/>
    <col min="3" max="3" width="20.625" customWidth="1"/>
  </cols>
  <sheetData>
    <row r="2" ht="27" spans="1:3">
      <c r="A2" s="22" t="s">
        <v>1160</v>
      </c>
      <c r="B2" s="22"/>
      <c r="C2" s="22"/>
    </row>
    <row r="3" spans="3:3">
      <c r="C3" s="23" t="s">
        <v>1161</v>
      </c>
    </row>
    <row r="4" spans="1:3">
      <c r="A4" s="24" t="s">
        <v>77</v>
      </c>
      <c r="B4" s="24" t="s">
        <v>78</v>
      </c>
      <c r="C4" s="24" t="s">
        <v>3</v>
      </c>
    </row>
    <row r="5" spans="1:3">
      <c r="A5" s="24"/>
      <c r="B5" s="24"/>
      <c r="C5" s="24"/>
    </row>
    <row r="6" spans="1:3">
      <c r="A6" s="25"/>
      <c r="B6" s="26" t="s">
        <v>79</v>
      </c>
      <c r="C6" s="27">
        <f>SUM(C7,C12,C23,C31,C38,C42,C45,C49,C52,C58,C61,C66)</f>
        <v>590759</v>
      </c>
    </row>
    <row r="7" spans="1:3">
      <c r="A7" s="28">
        <v>501</v>
      </c>
      <c r="B7" s="29" t="s">
        <v>1162</v>
      </c>
      <c r="C7" s="27">
        <v>63973</v>
      </c>
    </row>
    <row r="8" spans="1:3">
      <c r="A8" s="28">
        <v>50101</v>
      </c>
      <c r="B8" s="25" t="s">
        <v>1163</v>
      </c>
      <c r="C8" s="27">
        <v>25752</v>
      </c>
    </row>
    <row r="9" spans="1:3">
      <c r="A9" s="28">
        <v>50102</v>
      </c>
      <c r="B9" s="25" t="s">
        <v>1164</v>
      </c>
      <c r="C9" s="27">
        <v>13030</v>
      </c>
    </row>
    <row r="10" spans="1:3">
      <c r="A10" s="28">
        <v>50103</v>
      </c>
      <c r="B10" s="25" t="s">
        <v>1165</v>
      </c>
      <c r="C10" s="27">
        <v>7971</v>
      </c>
    </row>
    <row r="11" spans="1:3">
      <c r="A11" s="28">
        <v>50199</v>
      </c>
      <c r="B11" s="25" t="s">
        <v>1166</v>
      </c>
      <c r="C11" s="27">
        <v>17220</v>
      </c>
    </row>
    <row r="12" spans="1:3">
      <c r="A12" s="28">
        <v>502</v>
      </c>
      <c r="B12" s="29" t="s">
        <v>1167</v>
      </c>
      <c r="C12" s="27">
        <v>55163</v>
      </c>
    </row>
    <row r="13" spans="1:3">
      <c r="A13" s="28">
        <v>50201</v>
      </c>
      <c r="B13" s="25" t="s">
        <v>1168</v>
      </c>
      <c r="C13" s="27">
        <v>12400</v>
      </c>
    </row>
    <row r="14" spans="1:3">
      <c r="A14" s="28">
        <v>50202</v>
      </c>
      <c r="B14" s="25" t="s">
        <v>1169</v>
      </c>
      <c r="C14" s="27">
        <v>24809</v>
      </c>
    </row>
    <row r="15" spans="1:3">
      <c r="A15" s="28">
        <v>50203</v>
      </c>
      <c r="B15" s="25" t="s">
        <v>1170</v>
      </c>
      <c r="C15" s="27">
        <v>10725</v>
      </c>
    </row>
    <row r="16" spans="1:3">
      <c r="A16" s="28">
        <v>50204</v>
      </c>
      <c r="B16" s="25" t="s">
        <v>1171</v>
      </c>
      <c r="C16" s="27">
        <v>0</v>
      </c>
    </row>
    <row r="17" spans="1:3">
      <c r="A17" s="28">
        <v>50205</v>
      </c>
      <c r="B17" s="25" t="s">
        <v>1172</v>
      </c>
      <c r="C17" s="27">
        <v>2000</v>
      </c>
    </row>
    <row r="18" spans="1:3">
      <c r="A18" s="28">
        <v>50206</v>
      </c>
      <c r="B18" s="25" t="s">
        <v>1173</v>
      </c>
      <c r="C18" s="27">
        <v>1152</v>
      </c>
    </row>
    <row r="19" spans="1:3">
      <c r="A19" s="28">
        <v>50207</v>
      </c>
      <c r="B19" s="25" t="s">
        <v>1174</v>
      </c>
      <c r="C19" s="27">
        <v>35</v>
      </c>
    </row>
    <row r="20" spans="1:3">
      <c r="A20" s="28">
        <v>50208</v>
      </c>
      <c r="B20" s="25" t="s">
        <v>1175</v>
      </c>
      <c r="C20" s="27">
        <v>1325</v>
      </c>
    </row>
    <row r="21" spans="1:3">
      <c r="A21" s="28">
        <v>50209</v>
      </c>
      <c r="B21" s="25" t="s">
        <v>1176</v>
      </c>
      <c r="C21" s="27">
        <v>1467</v>
      </c>
    </row>
    <row r="22" spans="1:3">
      <c r="A22" s="28">
        <v>50299</v>
      </c>
      <c r="B22" s="25" t="s">
        <v>1177</v>
      </c>
      <c r="C22" s="27">
        <v>1250</v>
      </c>
    </row>
    <row r="23" spans="1:3">
      <c r="A23" s="28">
        <v>503</v>
      </c>
      <c r="B23" s="29" t="s">
        <v>1178</v>
      </c>
      <c r="C23" s="27">
        <v>222930</v>
      </c>
    </row>
    <row r="24" spans="1:3">
      <c r="A24" s="28">
        <v>50301</v>
      </c>
      <c r="B24" s="25" t="s">
        <v>1179</v>
      </c>
      <c r="C24" s="27">
        <v>30407</v>
      </c>
    </row>
    <row r="25" spans="1:3">
      <c r="A25" s="28">
        <v>50302</v>
      </c>
      <c r="B25" s="25" t="s">
        <v>1180</v>
      </c>
      <c r="C25" s="27">
        <v>0</v>
      </c>
    </row>
    <row r="26" spans="1:3">
      <c r="A26" s="28">
        <v>50303</v>
      </c>
      <c r="B26" s="25" t="s">
        <v>1181</v>
      </c>
      <c r="C26" s="27">
        <v>17000</v>
      </c>
    </row>
    <row r="27" spans="1:3">
      <c r="A27" s="28">
        <v>50305</v>
      </c>
      <c r="B27" s="25" t="s">
        <v>1182</v>
      </c>
      <c r="C27" s="27">
        <v>0</v>
      </c>
    </row>
    <row r="28" spans="1:3">
      <c r="A28" s="28">
        <v>50306</v>
      </c>
      <c r="B28" s="25" t="s">
        <v>1183</v>
      </c>
      <c r="C28" s="27">
        <v>15000</v>
      </c>
    </row>
    <row r="29" spans="1:3">
      <c r="A29" s="28">
        <v>50307</v>
      </c>
      <c r="B29" s="25" t="s">
        <v>1184</v>
      </c>
      <c r="C29" s="27">
        <v>5837</v>
      </c>
    </row>
    <row r="30" spans="1:3">
      <c r="A30" s="28">
        <v>50399</v>
      </c>
      <c r="B30" s="25" t="s">
        <v>1185</v>
      </c>
      <c r="C30" s="27">
        <v>154686</v>
      </c>
    </row>
    <row r="31" spans="1:3">
      <c r="A31" s="28">
        <v>504</v>
      </c>
      <c r="B31" s="29" t="s">
        <v>1186</v>
      </c>
      <c r="C31" s="27">
        <v>80299</v>
      </c>
    </row>
    <row r="32" spans="1:3">
      <c r="A32" s="28">
        <v>50401</v>
      </c>
      <c r="B32" s="25" t="s">
        <v>1179</v>
      </c>
      <c r="C32" s="27">
        <v>20000</v>
      </c>
    </row>
    <row r="33" spans="1:3">
      <c r="A33" s="28">
        <v>50402</v>
      </c>
      <c r="B33" s="25" t="s">
        <v>1180</v>
      </c>
      <c r="C33" s="27">
        <v>16393</v>
      </c>
    </row>
    <row r="34" spans="1:3">
      <c r="A34" s="28">
        <v>50403</v>
      </c>
      <c r="B34" s="25" t="s">
        <v>1181</v>
      </c>
      <c r="C34" s="27">
        <v>10000</v>
      </c>
    </row>
    <row r="35" spans="1:3">
      <c r="A35" s="28">
        <v>50404</v>
      </c>
      <c r="B35" s="25" t="s">
        <v>1183</v>
      </c>
      <c r="C35" s="27">
        <v>7000</v>
      </c>
    </row>
    <row r="36" spans="1:3">
      <c r="A36" s="28">
        <v>50405</v>
      </c>
      <c r="B36" s="25" t="s">
        <v>1184</v>
      </c>
      <c r="C36" s="27">
        <v>5360</v>
      </c>
    </row>
    <row r="37" spans="1:3">
      <c r="A37" s="28">
        <v>50499</v>
      </c>
      <c r="B37" s="25" t="s">
        <v>1185</v>
      </c>
      <c r="C37" s="27">
        <v>21546</v>
      </c>
    </row>
    <row r="38" spans="1:3">
      <c r="A38" s="28">
        <v>505</v>
      </c>
      <c r="B38" s="29" t="s">
        <v>1187</v>
      </c>
      <c r="C38" s="27">
        <v>61876</v>
      </c>
    </row>
    <row r="39" spans="1:3">
      <c r="A39" s="28">
        <v>50501</v>
      </c>
      <c r="B39" s="25" t="s">
        <v>1188</v>
      </c>
      <c r="C39" s="27">
        <v>45876</v>
      </c>
    </row>
    <row r="40" spans="1:3">
      <c r="A40" s="28">
        <v>50502</v>
      </c>
      <c r="B40" s="25" t="s">
        <v>1189</v>
      </c>
      <c r="C40" s="27">
        <v>15000</v>
      </c>
    </row>
    <row r="41" spans="1:3">
      <c r="A41" s="28">
        <v>50599</v>
      </c>
      <c r="B41" s="25" t="s">
        <v>1190</v>
      </c>
      <c r="C41" s="27">
        <v>1000</v>
      </c>
    </row>
    <row r="42" spans="1:3">
      <c r="A42" s="28">
        <v>506</v>
      </c>
      <c r="B42" s="29" t="s">
        <v>1191</v>
      </c>
      <c r="C42" s="27">
        <v>0</v>
      </c>
    </row>
    <row r="43" spans="1:3">
      <c r="A43" s="28">
        <v>50601</v>
      </c>
      <c r="B43" s="25" t="s">
        <v>1192</v>
      </c>
      <c r="C43" s="27">
        <v>0</v>
      </c>
    </row>
    <row r="44" spans="1:3">
      <c r="A44" s="28">
        <v>50602</v>
      </c>
      <c r="B44" s="25" t="s">
        <v>1193</v>
      </c>
      <c r="C44" s="27">
        <v>0</v>
      </c>
    </row>
    <row r="45" spans="1:3">
      <c r="A45" s="28">
        <v>507</v>
      </c>
      <c r="B45" s="29" t="s">
        <v>1194</v>
      </c>
      <c r="C45" s="27">
        <v>2468</v>
      </c>
    </row>
    <row r="46" spans="1:3">
      <c r="A46" s="28">
        <v>50701</v>
      </c>
      <c r="B46" s="25" t="s">
        <v>1195</v>
      </c>
      <c r="C46" s="27">
        <v>11</v>
      </c>
    </row>
    <row r="47" spans="1:3">
      <c r="A47" s="28">
        <v>50702</v>
      </c>
      <c r="B47" s="25" t="s">
        <v>1196</v>
      </c>
      <c r="C47" s="27">
        <v>4</v>
      </c>
    </row>
    <row r="48" spans="1:3">
      <c r="A48" s="28">
        <v>50799</v>
      </c>
      <c r="B48" s="25" t="s">
        <v>1197</v>
      </c>
      <c r="C48" s="27">
        <v>2453</v>
      </c>
    </row>
    <row r="49" spans="1:3">
      <c r="A49" s="28">
        <v>508</v>
      </c>
      <c r="B49" s="29" t="s">
        <v>1198</v>
      </c>
      <c r="C49" s="27">
        <v>14865</v>
      </c>
    </row>
    <row r="50" spans="1:3">
      <c r="A50" s="28">
        <v>50801</v>
      </c>
      <c r="B50" s="25" t="s">
        <v>1199</v>
      </c>
      <c r="C50" s="27">
        <v>14865</v>
      </c>
    </row>
    <row r="51" spans="1:3">
      <c r="A51" s="28">
        <v>50802</v>
      </c>
      <c r="B51" s="25" t="s">
        <v>1200</v>
      </c>
      <c r="C51" s="27">
        <v>0</v>
      </c>
    </row>
    <row r="52" spans="1:3">
      <c r="A52" s="28">
        <v>509</v>
      </c>
      <c r="B52" s="29" t="s">
        <v>1201</v>
      </c>
      <c r="C52" s="27">
        <v>42877</v>
      </c>
    </row>
    <row r="53" spans="1:3">
      <c r="A53" s="28">
        <v>50901</v>
      </c>
      <c r="B53" s="25" t="s">
        <v>1202</v>
      </c>
      <c r="C53" s="27">
        <v>13109</v>
      </c>
    </row>
    <row r="54" spans="1:3">
      <c r="A54" s="28">
        <v>50902</v>
      </c>
      <c r="B54" s="25" t="s">
        <v>1203</v>
      </c>
      <c r="C54" s="27">
        <v>2493</v>
      </c>
    </row>
    <row r="55" spans="1:3">
      <c r="A55" s="28">
        <v>50903</v>
      </c>
      <c r="B55" s="25" t="s">
        <v>1204</v>
      </c>
      <c r="C55" s="27">
        <v>7063</v>
      </c>
    </row>
    <row r="56" spans="1:3">
      <c r="A56" s="28">
        <v>50905</v>
      </c>
      <c r="B56" s="25" t="s">
        <v>1205</v>
      </c>
      <c r="C56" s="27">
        <v>7785</v>
      </c>
    </row>
    <row r="57" spans="1:3">
      <c r="A57" s="28">
        <v>50999</v>
      </c>
      <c r="B57" s="25" t="s">
        <v>1206</v>
      </c>
      <c r="C57" s="27">
        <v>12427</v>
      </c>
    </row>
    <row r="58" spans="1:3">
      <c r="A58" s="28">
        <v>510</v>
      </c>
      <c r="B58" s="29" t="s">
        <v>1207</v>
      </c>
      <c r="C58" s="27">
        <v>22658</v>
      </c>
    </row>
    <row r="59" spans="1:3">
      <c r="A59" s="28">
        <v>51002</v>
      </c>
      <c r="B59" s="25" t="s">
        <v>1208</v>
      </c>
      <c r="C59" s="27">
        <v>22658</v>
      </c>
    </row>
    <row r="60" spans="1:3">
      <c r="A60" s="28">
        <v>51003</v>
      </c>
      <c r="B60" s="25" t="s">
        <v>512</v>
      </c>
      <c r="C60" s="27">
        <v>0</v>
      </c>
    </row>
    <row r="61" spans="1:3">
      <c r="A61" s="28">
        <v>511</v>
      </c>
      <c r="B61" s="29" t="s">
        <v>1209</v>
      </c>
      <c r="C61" s="27">
        <v>17248</v>
      </c>
    </row>
    <row r="62" spans="1:3">
      <c r="A62" s="28">
        <v>51101</v>
      </c>
      <c r="B62" s="25" t="s">
        <v>1210</v>
      </c>
      <c r="C62" s="27">
        <v>17145</v>
      </c>
    </row>
    <row r="63" spans="1:3">
      <c r="A63" s="28">
        <v>51102</v>
      </c>
      <c r="B63" s="25" t="s">
        <v>1211</v>
      </c>
      <c r="C63" s="27">
        <v>0</v>
      </c>
    </row>
    <row r="64" spans="1:3">
      <c r="A64" s="28">
        <v>51103</v>
      </c>
      <c r="B64" s="25" t="s">
        <v>1212</v>
      </c>
      <c r="C64" s="27">
        <v>103</v>
      </c>
    </row>
    <row r="65" spans="1:3">
      <c r="A65" s="28">
        <v>51104</v>
      </c>
      <c r="B65" s="25" t="s">
        <v>1213</v>
      </c>
      <c r="C65" s="27">
        <v>0</v>
      </c>
    </row>
    <row r="66" spans="1:3">
      <c r="A66" s="28">
        <v>599</v>
      </c>
      <c r="B66" s="29" t="s">
        <v>1214</v>
      </c>
      <c r="C66" s="27">
        <f>C70</f>
        <v>6402</v>
      </c>
    </row>
    <row r="67" spans="1:3">
      <c r="A67" s="28">
        <v>59906</v>
      </c>
      <c r="B67" s="25" t="s">
        <v>1215</v>
      </c>
      <c r="C67" s="27">
        <v>0</v>
      </c>
    </row>
    <row r="68" spans="1:3">
      <c r="A68" s="28">
        <v>59907</v>
      </c>
      <c r="B68" s="25" t="s">
        <v>1216</v>
      </c>
      <c r="C68" s="27">
        <v>0</v>
      </c>
    </row>
    <row r="69" spans="1:3">
      <c r="A69" s="28">
        <v>59908</v>
      </c>
      <c r="B69" s="25" t="s">
        <v>1217</v>
      </c>
      <c r="C69" s="27">
        <v>0</v>
      </c>
    </row>
    <row r="70" spans="1:3">
      <c r="A70" s="28">
        <v>59999</v>
      </c>
      <c r="B70" s="25" t="s">
        <v>1020</v>
      </c>
      <c r="C70" s="27">
        <f>6358+44</f>
        <v>6402</v>
      </c>
    </row>
  </sheetData>
  <mergeCells count="4">
    <mergeCell ref="A2:C2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7"/>
  <sheetViews>
    <sheetView workbookViewId="0">
      <selection activeCell="O9" sqref="O9"/>
    </sheetView>
  </sheetViews>
  <sheetFormatPr defaultColWidth="9" defaultRowHeight="13.5"/>
  <cols>
    <col min="1" max="1" width="34.625" style="1" customWidth="1"/>
    <col min="2" max="11" width="9.625" style="1" customWidth="1"/>
    <col min="12" max="16382" width="9" style="1"/>
  </cols>
  <sheetData>
    <row r="1" ht="15" customHeight="1"/>
    <row r="2" ht="27" spans="1:11">
      <c r="A2" s="2" t="s">
        <v>1218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1:11">
      <c r="A3" s="15"/>
      <c r="B3" s="15"/>
      <c r="C3" s="15"/>
      <c r="D3" s="15"/>
      <c r="E3" s="15"/>
      <c r="F3" s="15"/>
      <c r="G3" s="15"/>
      <c r="H3" s="15"/>
      <c r="I3" s="15"/>
      <c r="J3" s="15"/>
      <c r="K3" s="21" t="s">
        <v>1</v>
      </c>
    </row>
    <row r="4" ht="30" customHeight="1" spans="1:11">
      <c r="A4" s="16" t="s">
        <v>1219</v>
      </c>
      <c r="B4" s="17" t="s">
        <v>1220</v>
      </c>
      <c r="C4" s="17" t="s">
        <v>1221</v>
      </c>
      <c r="D4" s="17" t="s">
        <v>1222</v>
      </c>
      <c r="E4" s="17" t="s">
        <v>1223</v>
      </c>
      <c r="F4" s="17" t="s">
        <v>1224</v>
      </c>
      <c r="G4" s="17" t="s">
        <v>1225</v>
      </c>
      <c r="H4" s="17" t="s">
        <v>1226</v>
      </c>
      <c r="I4" s="17" t="s">
        <v>1227</v>
      </c>
      <c r="J4" s="17" t="s">
        <v>1228</v>
      </c>
      <c r="K4" s="17" t="s">
        <v>1229</v>
      </c>
    </row>
    <row r="5" ht="30" customHeight="1" spans="1:11">
      <c r="A5" s="16" t="s">
        <v>1230</v>
      </c>
      <c r="B5" s="18">
        <f t="shared" ref="B5:K5" si="0">SUM(B6:B8)</f>
        <v>540714</v>
      </c>
      <c r="C5" s="18">
        <f t="shared" si="0"/>
        <v>373663.163991</v>
      </c>
      <c r="D5" s="18">
        <f t="shared" si="0"/>
        <v>100953.2883</v>
      </c>
      <c r="E5" s="18">
        <f t="shared" si="0"/>
        <v>90860.99715</v>
      </c>
      <c r="F5" s="18">
        <f t="shared" si="0"/>
        <v>94872.860334</v>
      </c>
      <c r="G5" s="18">
        <f t="shared" si="0"/>
        <v>9911.20195</v>
      </c>
      <c r="H5" s="18">
        <f t="shared" si="0"/>
        <v>4861.8891</v>
      </c>
      <c r="I5" s="18">
        <f t="shared" si="0"/>
        <v>6809.73655</v>
      </c>
      <c r="J5" s="18">
        <f t="shared" si="0"/>
        <v>6460.969357</v>
      </c>
      <c r="K5" s="18">
        <f t="shared" si="0"/>
        <v>58932.22125</v>
      </c>
    </row>
    <row r="6" ht="30" customHeight="1" spans="1:11">
      <c r="A6" s="19" t="s">
        <v>1231</v>
      </c>
      <c r="B6" s="18">
        <v>39575</v>
      </c>
      <c r="C6" s="18">
        <v>28107.55</v>
      </c>
      <c r="D6" s="18">
        <v>6374.49</v>
      </c>
      <c r="E6" s="18">
        <v>3069.45</v>
      </c>
      <c r="F6" s="18">
        <v>5348.54</v>
      </c>
      <c r="G6" s="18">
        <v>6049.25</v>
      </c>
      <c r="H6" s="18">
        <v>1604.53</v>
      </c>
      <c r="I6" s="18">
        <v>1910.63</v>
      </c>
      <c r="J6" s="18">
        <v>-623.23</v>
      </c>
      <c r="K6" s="18">
        <v>4373.89</v>
      </c>
    </row>
    <row r="7" ht="30" customHeight="1" spans="1:11">
      <c r="A7" s="19" t="s">
        <v>1232</v>
      </c>
      <c r="B7" s="18">
        <v>326251</v>
      </c>
      <c r="C7" s="18">
        <v>213300.4766</v>
      </c>
      <c r="D7" s="18">
        <v>69455.7256</v>
      </c>
      <c r="E7" s="18">
        <v>53357.6376</v>
      </c>
      <c r="F7" s="18">
        <v>59382.5202</v>
      </c>
      <c r="G7" s="18">
        <v>2526.6</v>
      </c>
      <c r="H7" s="18">
        <v>2130.35</v>
      </c>
      <c r="I7" s="18">
        <v>2992.57</v>
      </c>
      <c r="J7" s="18">
        <v>3063.8202</v>
      </c>
      <c r="K7" s="18">
        <v>20391.253</v>
      </c>
    </row>
    <row r="8" ht="30" customHeight="1" spans="1:11">
      <c r="A8" s="19" t="s">
        <v>1233</v>
      </c>
      <c r="B8" s="18">
        <v>174888</v>
      </c>
      <c r="C8" s="18">
        <v>132255.137391</v>
      </c>
      <c r="D8" s="18">
        <v>25123.0727</v>
      </c>
      <c r="E8" s="18">
        <v>34433.90955</v>
      </c>
      <c r="F8" s="18">
        <v>30141.800134</v>
      </c>
      <c r="G8" s="18">
        <v>1335.35195</v>
      </c>
      <c r="H8" s="18">
        <v>1127.0091</v>
      </c>
      <c r="I8" s="18">
        <v>1906.53655</v>
      </c>
      <c r="J8" s="18">
        <v>4020.379157</v>
      </c>
      <c r="K8" s="18">
        <v>34167.07825</v>
      </c>
    </row>
    <row r="9" ht="24" spans="1:16384">
      <c r="A9" s="20" t="s">
        <v>1234</v>
      </c>
      <c r="B9" s="16" t="s">
        <v>1235</v>
      </c>
      <c r="C9" s="18">
        <f>SUM(D9:K9)</f>
        <v>2416</v>
      </c>
      <c r="D9" s="18"/>
      <c r="E9" s="18"/>
      <c r="F9" s="18">
        <v>2416</v>
      </c>
      <c r="G9" s="18"/>
      <c r="H9" s="18"/>
      <c r="I9" s="18"/>
      <c r="J9" s="18"/>
      <c r="K9" s="18"/>
      <c r="XFC9" s="1"/>
      <c r="XFD9" s="1"/>
    </row>
    <row r="10" spans="1:16384">
      <c r="A10" s="20" t="s">
        <v>1236</v>
      </c>
      <c r="B10" s="16" t="s">
        <v>1235</v>
      </c>
      <c r="C10" s="18">
        <f t="shared" ref="C10:C41" si="1">SUM(D10:K10)</f>
        <v>10</v>
      </c>
      <c r="D10" s="18">
        <v>2</v>
      </c>
      <c r="E10" s="18">
        <v>2</v>
      </c>
      <c r="F10" s="18">
        <v>3</v>
      </c>
      <c r="G10" s="18"/>
      <c r="H10" s="18">
        <v>1</v>
      </c>
      <c r="I10" s="18">
        <v>1</v>
      </c>
      <c r="J10" s="18">
        <v>1</v>
      </c>
      <c r="K10" s="18"/>
      <c r="XFC10" s="1"/>
      <c r="XFD10" s="1"/>
    </row>
    <row r="11" spans="1:16384">
      <c r="A11" s="20" t="s">
        <v>1237</v>
      </c>
      <c r="B11" s="16" t="s">
        <v>1235</v>
      </c>
      <c r="C11" s="18">
        <f t="shared" si="1"/>
        <v>5800.29</v>
      </c>
      <c r="D11" s="18"/>
      <c r="E11" s="18"/>
      <c r="F11" s="18">
        <v>5800.29</v>
      </c>
      <c r="G11" s="18"/>
      <c r="H11" s="18"/>
      <c r="I11" s="18"/>
      <c r="J11" s="18"/>
      <c r="K11" s="18"/>
      <c r="XFC11" s="1"/>
      <c r="XFD11" s="1"/>
    </row>
    <row r="12" spans="1:16384">
      <c r="A12" s="20" t="s">
        <v>1238</v>
      </c>
      <c r="B12" s="16" t="s">
        <v>1235</v>
      </c>
      <c r="C12" s="18">
        <f t="shared" si="1"/>
        <v>10</v>
      </c>
      <c r="D12" s="18">
        <v>3</v>
      </c>
      <c r="E12" s="18">
        <v>2</v>
      </c>
      <c r="F12" s="18">
        <v>2</v>
      </c>
      <c r="G12" s="18">
        <v>1</v>
      </c>
      <c r="H12" s="18"/>
      <c r="I12" s="18">
        <v>1</v>
      </c>
      <c r="J12" s="18">
        <v>1</v>
      </c>
      <c r="K12" s="18"/>
      <c r="XFC12" s="1"/>
      <c r="XFD12" s="1"/>
    </row>
    <row r="13" spans="1:16384">
      <c r="A13" s="20" t="s">
        <v>1239</v>
      </c>
      <c r="B13" s="16" t="s">
        <v>1235</v>
      </c>
      <c r="C13" s="18">
        <f t="shared" si="1"/>
        <v>100</v>
      </c>
      <c r="D13" s="18">
        <v>20</v>
      </c>
      <c r="E13" s="18">
        <v>20</v>
      </c>
      <c r="F13" s="18">
        <v>20</v>
      </c>
      <c r="G13" s="18"/>
      <c r="H13" s="18"/>
      <c r="I13" s="18"/>
      <c r="J13" s="18">
        <v>20</v>
      </c>
      <c r="K13" s="18">
        <v>20</v>
      </c>
      <c r="XFC13" s="1"/>
      <c r="XFD13" s="1"/>
    </row>
    <row r="14" ht="24" spans="1:16384">
      <c r="A14" s="20" t="s">
        <v>1240</v>
      </c>
      <c r="B14" s="16" t="s">
        <v>1235</v>
      </c>
      <c r="C14" s="18">
        <f t="shared" si="1"/>
        <v>20</v>
      </c>
      <c r="D14" s="18"/>
      <c r="E14" s="18">
        <v>20</v>
      </c>
      <c r="F14" s="18"/>
      <c r="G14" s="18"/>
      <c r="H14" s="18"/>
      <c r="I14" s="18"/>
      <c r="J14" s="18"/>
      <c r="K14" s="18"/>
      <c r="XFC14" s="1"/>
      <c r="XFD14" s="1"/>
    </row>
    <row r="15" spans="1:16384">
      <c r="A15" s="20" t="s">
        <v>1241</v>
      </c>
      <c r="B15" s="16" t="s">
        <v>1235</v>
      </c>
      <c r="C15" s="18">
        <f t="shared" si="1"/>
        <v>1680</v>
      </c>
      <c r="D15" s="18">
        <v>1400</v>
      </c>
      <c r="E15" s="18">
        <v>280</v>
      </c>
      <c r="F15" s="18"/>
      <c r="G15" s="18"/>
      <c r="H15" s="18"/>
      <c r="I15" s="18"/>
      <c r="J15" s="18"/>
      <c r="K15" s="18"/>
      <c r="XFC15" s="1"/>
      <c r="XFD15" s="1"/>
    </row>
    <row r="16" spans="1:16384">
      <c r="A16" s="20" t="s">
        <v>1242</v>
      </c>
      <c r="B16" s="16" t="s">
        <v>1235</v>
      </c>
      <c r="C16" s="18">
        <f t="shared" si="1"/>
        <v>180</v>
      </c>
      <c r="D16" s="18">
        <v>30</v>
      </c>
      <c r="E16" s="18"/>
      <c r="F16" s="18">
        <v>60</v>
      </c>
      <c r="G16" s="18"/>
      <c r="H16" s="18"/>
      <c r="I16" s="18"/>
      <c r="J16" s="18">
        <v>30</v>
      </c>
      <c r="K16" s="18">
        <v>60</v>
      </c>
      <c r="XFC16" s="1"/>
      <c r="XFD16" s="1"/>
    </row>
    <row r="17" ht="36" spans="1:16384">
      <c r="A17" s="20" t="s">
        <v>1243</v>
      </c>
      <c r="B17" s="16" t="s">
        <v>1235</v>
      </c>
      <c r="C17" s="18">
        <f t="shared" si="1"/>
        <v>249</v>
      </c>
      <c r="D17" s="18">
        <v>75</v>
      </c>
      <c r="E17" s="18">
        <v>52</v>
      </c>
      <c r="F17" s="18">
        <v>67</v>
      </c>
      <c r="G17" s="18">
        <v>16</v>
      </c>
      <c r="H17" s="18">
        <v>8</v>
      </c>
      <c r="I17" s="18">
        <v>8</v>
      </c>
      <c r="J17" s="18">
        <v>5</v>
      </c>
      <c r="K17" s="18">
        <v>18</v>
      </c>
      <c r="XFC17" s="1"/>
      <c r="XFD17" s="1"/>
    </row>
    <row r="18" ht="24" spans="1:16384">
      <c r="A18" s="20" t="s">
        <v>1244</v>
      </c>
      <c r="B18" s="16" t="s">
        <v>1235</v>
      </c>
      <c r="C18" s="18">
        <f t="shared" si="1"/>
        <v>78.4</v>
      </c>
      <c r="D18" s="18">
        <v>14.7</v>
      </c>
      <c r="E18" s="18">
        <v>19</v>
      </c>
      <c r="F18" s="18">
        <v>7.4</v>
      </c>
      <c r="G18" s="18"/>
      <c r="H18" s="18"/>
      <c r="I18" s="18"/>
      <c r="J18" s="18">
        <v>8.7</v>
      </c>
      <c r="K18" s="18">
        <v>28.6</v>
      </c>
      <c r="XFC18" s="1"/>
      <c r="XFD18" s="1"/>
    </row>
    <row r="19" spans="1:16384">
      <c r="A19" s="20" t="s">
        <v>1245</v>
      </c>
      <c r="B19" s="16" t="s">
        <v>1235</v>
      </c>
      <c r="C19" s="18">
        <f t="shared" si="1"/>
        <v>130</v>
      </c>
      <c r="D19" s="18">
        <v>130</v>
      </c>
      <c r="E19" s="18"/>
      <c r="F19" s="18"/>
      <c r="G19" s="18"/>
      <c r="H19" s="18"/>
      <c r="I19" s="18"/>
      <c r="J19" s="18"/>
      <c r="K19" s="18"/>
      <c r="XFC19" s="1"/>
      <c r="XFD19" s="1"/>
    </row>
    <row r="20" spans="1:16384">
      <c r="A20" s="20" t="s">
        <v>1246</v>
      </c>
      <c r="B20" s="16" t="s">
        <v>1235</v>
      </c>
      <c r="C20" s="18">
        <f t="shared" si="1"/>
        <v>180</v>
      </c>
      <c r="D20" s="18">
        <v>80</v>
      </c>
      <c r="E20" s="18">
        <v>40</v>
      </c>
      <c r="F20" s="18">
        <v>20</v>
      </c>
      <c r="G20" s="18"/>
      <c r="H20" s="18"/>
      <c r="I20" s="18"/>
      <c r="J20" s="18">
        <v>20</v>
      </c>
      <c r="K20" s="18">
        <v>20</v>
      </c>
      <c r="XFC20" s="1"/>
      <c r="XFD20" s="1"/>
    </row>
    <row r="21" spans="1:16384">
      <c r="A21" s="20" t="s">
        <v>1247</v>
      </c>
      <c r="B21" s="16" t="s">
        <v>1235</v>
      </c>
      <c r="C21" s="18">
        <f t="shared" si="1"/>
        <v>249</v>
      </c>
      <c r="D21" s="18">
        <v>55</v>
      </c>
      <c r="E21" s="18">
        <v>30</v>
      </c>
      <c r="F21" s="18">
        <v>99</v>
      </c>
      <c r="G21" s="18">
        <v>15</v>
      </c>
      <c r="H21" s="18">
        <v>15</v>
      </c>
      <c r="I21" s="18">
        <v>20</v>
      </c>
      <c r="J21" s="18">
        <v>15</v>
      </c>
      <c r="K21" s="18"/>
      <c r="XFC21" s="1"/>
      <c r="XFD21" s="1"/>
    </row>
    <row r="22" spans="1:16384">
      <c r="A22" s="20" t="s">
        <v>1248</v>
      </c>
      <c r="B22" s="16" t="s">
        <v>1235</v>
      </c>
      <c r="C22" s="18">
        <f t="shared" si="1"/>
        <v>2393.3</v>
      </c>
      <c r="D22" s="18">
        <v>372.3</v>
      </c>
      <c r="E22" s="18">
        <v>283.2</v>
      </c>
      <c r="F22" s="18">
        <v>82.3</v>
      </c>
      <c r="G22" s="18"/>
      <c r="H22" s="18"/>
      <c r="I22" s="18">
        <v>16</v>
      </c>
      <c r="J22" s="18">
        <v>529.6</v>
      </c>
      <c r="K22" s="18">
        <v>1109.9</v>
      </c>
      <c r="XFC22" s="1"/>
      <c r="XFD22" s="1"/>
    </row>
    <row r="23" spans="1:16384">
      <c r="A23" s="20" t="s">
        <v>1249</v>
      </c>
      <c r="B23" s="16" t="s">
        <v>1235</v>
      </c>
      <c r="C23" s="18">
        <f t="shared" si="1"/>
        <v>169</v>
      </c>
      <c r="D23" s="18">
        <v>58</v>
      </c>
      <c r="E23" s="18">
        <v>53</v>
      </c>
      <c r="F23" s="18">
        <v>58</v>
      </c>
      <c r="G23" s="18"/>
      <c r="H23" s="18"/>
      <c r="I23" s="18"/>
      <c r="J23" s="18"/>
      <c r="K23" s="18"/>
      <c r="XFC23" s="1"/>
      <c r="XFD23" s="1"/>
    </row>
    <row r="24" spans="1:16384">
      <c r="A24" s="20" t="s">
        <v>1250</v>
      </c>
      <c r="B24" s="16" t="s">
        <v>1235</v>
      </c>
      <c r="C24" s="18">
        <f t="shared" si="1"/>
        <v>26</v>
      </c>
      <c r="D24" s="18">
        <v>8</v>
      </c>
      <c r="E24" s="18">
        <v>9</v>
      </c>
      <c r="F24" s="18">
        <v>9</v>
      </c>
      <c r="G24" s="18"/>
      <c r="H24" s="18"/>
      <c r="I24" s="18"/>
      <c r="J24" s="18"/>
      <c r="K24" s="18"/>
      <c r="XFC24" s="1"/>
      <c r="XFD24" s="1"/>
    </row>
    <row r="25" spans="1:16384">
      <c r="A25" s="20" t="s">
        <v>1251</v>
      </c>
      <c r="B25" s="16" t="s">
        <v>1235</v>
      </c>
      <c r="C25" s="18">
        <f t="shared" si="1"/>
        <v>25</v>
      </c>
      <c r="D25" s="18">
        <v>8</v>
      </c>
      <c r="E25" s="18">
        <v>7</v>
      </c>
      <c r="F25" s="18">
        <v>10</v>
      </c>
      <c r="G25" s="18"/>
      <c r="H25" s="18"/>
      <c r="I25" s="18"/>
      <c r="J25" s="18"/>
      <c r="K25" s="18"/>
      <c r="XFC25" s="1"/>
      <c r="XFD25" s="1"/>
    </row>
    <row r="26" spans="1:16384">
      <c r="A26" s="20" t="s">
        <v>1252</v>
      </c>
      <c r="B26" s="16" t="s">
        <v>1235</v>
      </c>
      <c r="C26" s="18">
        <f t="shared" si="1"/>
        <v>155</v>
      </c>
      <c r="D26" s="18">
        <v>60</v>
      </c>
      <c r="E26" s="18">
        <v>20</v>
      </c>
      <c r="F26" s="18">
        <v>20</v>
      </c>
      <c r="G26" s="18">
        <v>15</v>
      </c>
      <c r="H26" s="18">
        <v>15</v>
      </c>
      <c r="I26" s="18">
        <v>15</v>
      </c>
      <c r="J26" s="18">
        <v>10</v>
      </c>
      <c r="K26" s="18"/>
      <c r="XFC26" s="1"/>
      <c r="XFD26" s="1"/>
    </row>
    <row r="27" spans="1:16384">
      <c r="A27" s="20" t="s">
        <v>1253</v>
      </c>
      <c r="B27" s="16" t="s">
        <v>1235</v>
      </c>
      <c r="C27" s="18">
        <f t="shared" si="1"/>
        <v>110</v>
      </c>
      <c r="D27" s="18">
        <v>22</v>
      </c>
      <c r="E27" s="18">
        <v>28</v>
      </c>
      <c r="F27" s="18">
        <v>20</v>
      </c>
      <c r="G27" s="18">
        <v>5</v>
      </c>
      <c r="H27" s="18">
        <v>5</v>
      </c>
      <c r="I27" s="18">
        <v>6</v>
      </c>
      <c r="J27" s="18">
        <v>12</v>
      </c>
      <c r="K27" s="18">
        <v>12</v>
      </c>
      <c r="XFC27" s="1"/>
      <c r="XFD27" s="1"/>
    </row>
    <row r="28" spans="1:16384">
      <c r="A28" s="20" t="s">
        <v>1254</v>
      </c>
      <c r="B28" s="16" t="s">
        <v>1235</v>
      </c>
      <c r="C28" s="18">
        <f t="shared" si="1"/>
        <v>25</v>
      </c>
      <c r="D28" s="18">
        <v>5</v>
      </c>
      <c r="E28" s="18">
        <v>5</v>
      </c>
      <c r="F28" s="18">
        <v>5</v>
      </c>
      <c r="G28" s="18">
        <v>2</v>
      </c>
      <c r="H28" s="18">
        <v>2</v>
      </c>
      <c r="I28" s="18">
        <v>2</v>
      </c>
      <c r="J28" s="18">
        <v>2</v>
      </c>
      <c r="K28" s="18">
        <v>2</v>
      </c>
      <c r="XFC28" s="1"/>
      <c r="XFD28" s="1"/>
    </row>
    <row r="29" ht="24" spans="1:16384">
      <c r="A29" s="20" t="s">
        <v>1255</v>
      </c>
      <c r="B29" s="16" t="s">
        <v>1235</v>
      </c>
      <c r="C29" s="18">
        <f t="shared" si="1"/>
        <v>2</v>
      </c>
      <c r="D29" s="18"/>
      <c r="E29" s="18">
        <v>2</v>
      </c>
      <c r="F29" s="18"/>
      <c r="G29" s="18"/>
      <c r="H29" s="18"/>
      <c r="I29" s="18"/>
      <c r="J29" s="18"/>
      <c r="K29" s="18"/>
      <c r="XFC29" s="1"/>
      <c r="XFD29" s="1"/>
    </row>
    <row r="30" spans="1:16384">
      <c r="A30" s="20" t="s">
        <v>1256</v>
      </c>
      <c r="B30" s="16" t="s">
        <v>1235</v>
      </c>
      <c r="C30" s="18">
        <f t="shared" si="1"/>
        <v>20</v>
      </c>
      <c r="D30" s="18"/>
      <c r="E30" s="18">
        <v>20</v>
      </c>
      <c r="F30" s="18"/>
      <c r="G30" s="18"/>
      <c r="H30" s="18"/>
      <c r="I30" s="18"/>
      <c r="J30" s="18"/>
      <c r="K30" s="18"/>
      <c r="XFC30" s="1"/>
      <c r="XFD30" s="1"/>
    </row>
    <row r="31" ht="24" spans="1:16384">
      <c r="A31" s="20" t="s">
        <v>1257</v>
      </c>
      <c r="B31" s="16" t="s">
        <v>1235</v>
      </c>
      <c r="C31" s="18">
        <f t="shared" si="1"/>
        <v>30</v>
      </c>
      <c r="D31" s="18"/>
      <c r="E31" s="18">
        <v>30</v>
      </c>
      <c r="F31" s="18"/>
      <c r="G31" s="18"/>
      <c r="H31" s="18"/>
      <c r="I31" s="18"/>
      <c r="J31" s="18"/>
      <c r="K31" s="18"/>
      <c r="XFC31" s="1"/>
      <c r="XFD31" s="1"/>
    </row>
    <row r="32" spans="1:16384">
      <c r="A32" s="20" t="s">
        <v>1258</v>
      </c>
      <c r="B32" s="16" t="s">
        <v>1235</v>
      </c>
      <c r="C32" s="18">
        <f t="shared" si="1"/>
        <v>14.7</v>
      </c>
      <c r="D32" s="18">
        <v>4.85</v>
      </c>
      <c r="E32" s="18">
        <v>2.72</v>
      </c>
      <c r="F32" s="18">
        <v>3.66</v>
      </c>
      <c r="G32" s="18"/>
      <c r="H32" s="18"/>
      <c r="I32" s="18"/>
      <c r="J32" s="18">
        <v>3.47</v>
      </c>
      <c r="K32" s="18"/>
      <c r="XFC32" s="1"/>
      <c r="XFD32" s="1"/>
    </row>
    <row r="33" ht="24" spans="1:16384">
      <c r="A33" s="20" t="s">
        <v>1259</v>
      </c>
      <c r="B33" s="16" t="s">
        <v>1235</v>
      </c>
      <c r="C33" s="18">
        <f t="shared" si="1"/>
        <v>175.27</v>
      </c>
      <c r="D33" s="18">
        <v>53.28</v>
      </c>
      <c r="E33" s="18">
        <v>42.91</v>
      </c>
      <c r="F33" s="18">
        <v>50.93</v>
      </c>
      <c r="G33" s="18"/>
      <c r="H33" s="18"/>
      <c r="I33" s="18"/>
      <c r="J33" s="18">
        <v>6.91</v>
      </c>
      <c r="K33" s="18">
        <v>21.24</v>
      </c>
      <c r="XFC33" s="1"/>
      <c r="XFD33" s="1"/>
    </row>
    <row r="34" spans="1:16384">
      <c r="A34" s="20" t="s">
        <v>1260</v>
      </c>
      <c r="B34" s="16" t="s">
        <v>1235</v>
      </c>
      <c r="C34" s="18">
        <f t="shared" si="1"/>
        <v>545</v>
      </c>
      <c r="D34" s="18">
        <v>168</v>
      </c>
      <c r="E34" s="18">
        <v>81</v>
      </c>
      <c r="F34" s="18">
        <v>117</v>
      </c>
      <c r="G34" s="18">
        <v>125</v>
      </c>
      <c r="H34" s="18">
        <v>23</v>
      </c>
      <c r="I34" s="18">
        <v>13</v>
      </c>
      <c r="J34" s="18">
        <v>3</v>
      </c>
      <c r="K34" s="18">
        <v>15</v>
      </c>
      <c r="XFC34" s="1"/>
      <c r="XFD34" s="1"/>
    </row>
    <row r="35" spans="1:16384">
      <c r="A35" s="20" t="s">
        <v>1261</v>
      </c>
      <c r="B35" s="16" t="s">
        <v>1235</v>
      </c>
      <c r="C35" s="18">
        <f t="shared" si="1"/>
        <v>180</v>
      </c>
      <c r="D35" s="18">
        <v>60</v>
      </c>
      <c r="E35" s="18">
        <v>40</v>
      </c>
      <c r="F35" s="18">
        <v>80</v>
      </c>
      <c r="G35" s="18"/>
      <c r="H35" s="18"/>
      <c r="I35" s="18"/>
      <c r="J35" s="18"/>
      <c r="K35" s="18"/>
      <c r="XFC35" s="1"/>
      <c r="XFD35" s="1"/>
    </row>
    <row r="36" ht="24" spans="1:16384">
      <c r="A36" s="20" t="s">
        <v>1262</v>
      </c>
      <c r="B36" s="16" t="s">
        <v>1235</v>
      </c>
      <c r="C36" s="18">
        <f t="shared" si="1"/>
        <v>1604.63</v>
      </c>
      <c r="D36" s="18">
        <v>579.5</v>
      </c>
      <c r="E36" s="18">
        <v>352.42</v>
      </c>
      <c r="F36" s="18">
        <v>376.82</v>
      </c>
      <c r="G36" s="18">
        <v>26.49</v>
      </c>
      <c r="H36" s="18">
        <v>15.4</v>
      </c>
      <c r="I36" s="18">
        <v>36.68</v>
      </c>
      <c r="J36" s="18">
        <v>51.96</v>
      </c>
      <c r="K36" s="18">
        <v>165.36</v>
      </c>
      <c r="XFC36" s="1"/>
      <c r="XFD36" s="1"/>
    </row>
    <row r="37" spans="1:16384">
      <c r="A37" s="20" t="s">
        <v>1263</v>
      </c>
      <c r="B37" s="16" t="s">
        <v>1235</v>
      </c>
      <c r="C37" s="18">
        <f t="shared" si="1"/>
        <v>90</v>
      </c>
      <c r="D37" s="18">
        <v>29</v>
      </c>
      <c r="E37" s="18">
        <v>20.8</v>
      </c>
      <c r="F37" s="18">
        <v>38.2</v>
      </c>
      <c r="G37" s="18"/>
      <c r="H37" s="18">
        <v>2</v>
      </c>
      <c r="I37" s="18"/>
      <c r="J37" s="18"/>
      <c r="K37" s="18"/>
      <c r="XFC37" s="1"/>
      <c r="XFD37" s="1"/>
    </row>
    <row r="38" ht="24" spans="1:16384">
      <c r="A38" s="20" t="s">
        <v>1264</v>
      </c>
      <c r="B38" s="16" t="s">
        <v>1235</v>
      </c>
      <c r="C38" s="18">
        <f t="shared" si="1"/>
        <v>81.29</v>
      </c>
      <c r="D38" s="18">
        <v>30.2</v>
      </c>
      <c r="E38" s="18">
        <v>20.63</v>
      </c>
      <c r="F38" s="18">
        <v>10.4</v>
      </c>
      <c r="G38" s="18">
        <v>4.31</v>
      </c>
      <c r="H38" s="18">
        <v>3.88</v>
      </c>
      <c r="I38" s="18">
        <v>2.65</v>
      </c>
      <c r="J38" s="18">
        <v>1.86</v>
      </c>
      <c r="K38" s="18">
        <v>7.36</v>
      </c>
      <c r="XFC38" s="1"/>
      <c r="XFD38" s="1"/>
    </row>
    <row r="39" spans="1:16384">
      <c r="A39" s="20" t="s">
        <v>1265</v>
      </c>
      <c r="B39" s="16" t="s">
        <v>1235</v>
      </c>
      <c r="C39" s="18">
        <f t="shared" si="1"/>
        <v>29</v>
      </c>
      <c r="D39" s="18">
        <v>3</v>
      </c>
      <c r="E39" s="18">
        <v>3</v>
      </c>
      <c r="F39" s="18">
        <v>3</v>
      </c>
      <c r="G39" s="18"/>
      <c r="H39" s="18"/>
      <c r="I39" s="18"/>
      <c r="J39" s="18">
        <v>3</v>
      </c>
      <c r="K39" s="18">
        <v>17</v>
      </c>
      <c r="XFC39" s="1"/>
      <c r="XFD39" s="1"/>
    </row>
    <row r="40" spans="1:16384">
      <c r="A40" s="20" t="s">
        <v>1266</v>
      </c>
      <c r="B40" s="16" t="s">
        <v>1235</v>
      </c>
      <c r="C40" s="18">
        <f t="shared" si="1"/>
        <v>50</v>
      </c>
      <c r="D40" s="18">
        <v>10</v>
      </c>
      <c r="E40" s="18">
        <v>25</v>
      </c>
      <c r="F40" s="18">
        <v>15</v>
      </c>
      <c r="G40" s="18"/>
      <c r="H40" s="18"/>
      <c r="I40" s="18"/>
      <c r="J40" s="18"/>
      <c r="K40" s="18"/>
      <c r="XFC40" s="1"/>
      <c r="XFD40" s="1"/>
    </row>
    <row r="41" ht="24" spans="1:16384">
      <c r="A41" s="20" t="s">
        <v>1267</v>
      </c>
      <c r="B41" s="16" t="s">
        <v>1235</v>
      </c>
      <c r="C41" s="18">
        <f t="shared" si="1"/>
        <v>275.73</v>
      </c>
      <c r="D41" s="18">
        <v>84.1</v>
      </c>
      <c r="E41" s="18">
        <v>31.59</v>
      </c>
      <c r="F41" s="18">
        <v>5.31</v>
      </c>
      <c r="G41" s="18"/>
      <c r="H41" s="18"/>
      <c r="I41" s="18"/>
      <c r="J41" s="18">
        <v>17.07</v>
      </c>
      <c r="K41" s="18">
        <v>137.66</v>
      </c>
      <c r="XFC41" s="1"/>
      <c r="XFD41" s="1"/>
    </row>
    <row r="42" spans="1:16384">
      <c r="A42" s="20" t="s">
        <v>1268</v>
      </c>
      <c r="B42" s="16" t="s">
        <v>1235</v>
      </c>
      <c r="C42" s="18">
        <f t="shared" ref="C42:C73" si="2">SUM(D42:K42)</f>
        <v>135.67</v>
      </c>
      <c r="D42" s="18">
        <v>38.61</v>
      </c>
      <c r="E42" s="18"/>
      <c r="F42" s="18">
        <v>94.98</v>
      </c>
      <c r="G42" s="18"/>
      <c r="H42" s="18"/>
      <c r="I42" s="18">
        <v>1.55</v>
      </c>
      <c r="J42" s="18"/>
      <c r="K42" s="18">
        <v>0.53</v>
      </c>
      <c r="XFC42" s="1"/>
      <c r="XFD42" s="1"/>
    </row>
    <row r="43" spans="1:16384">
      <c r="A43" s="20" t="s">
        <v>1269</v>
      </c>
      <c r="B43" s="16" t="s">
        <v>1235</v>
      </c>
      <c r="C43" s="18">
        <f t="shared" si="2"/>
        <v>120</v>
      </c>
      <c r="D43" s="18">
        <v>120</v>
      </c>
      <c r="E43" s="18"/>
      <c r="F43" s="18"/>
      <c r="G43" s="18"/>
      <c r="H43" s="18"/>
      <c r="I43" s="18"/>
      <c r="J43" s="18"/>
      <c r="K43" s="18"/>
      <c r="XFC43" s="1"/>
      <c r="XFD43" s="1"/>
    </row>
    <row r="44" spans="1:16384">
      <c r="A44" s="20" t="s">
        <v>1270</v>
      </c>
      <c r="B44" s="16" t="s">
        <v>1235</v>
      </c>
      <c r="C44" s="18">
        <f t="shared" si="2"/>
        <v>603.841</v>
      </c>
      <c r="D44" s="18">
        <v>26.9</v>
      </c>
      <c r="E44" s="18"/>
      <c r="F44" s="18"/>
      <c r="G44" s="18">
        <v>200.602</v>
      </c>
      <c r="H44" s="18">
        <v>176.979</v>
      </c>
      <c r="I44" s="18">
        <v>156.796</v>
      </c>
      <c r="J44" s="18">
        <v>42.564</v>
      </c>
      <c r="K44" s="18"/>
      <c r="XFC44" s="1"/>
      <c r="XFD44" s="1"/>
    </row>
    <row r="45" spans="1:16384">
      <c r="A45" s="20" t="s">
        <v>1271</v>
      </c>
      <c r="B45" s="16" t="s">
        <v>1235</v>
      </c>
      <c r="C45" s="18">
        <f t="shared" si="2"/>
        <v>1215.84</v>
      </c>
      <c r="D45" s="18">
        <v>631.68</v>
      </c>
      <c r="E45" s="18">
        <v>268.8</v>
      </c>
      <c r="F45" s="18">
        <v>315.36</v>
      </c>
      <c r="G45" s="18"/>
      <c r="H45" s="18"/>
      <c r="I45" s="18"/>
      <c r="J45" s="18"/>
      <c r="K45" s="18"/>
      <c r="XFC45" s="1"/>
      <c r="XFD45" s="1"/>
    </row>
    <row r="46" spans="1:16384">
      <c r="A46" s="20" t="s">
        <v>1272</v>
      </c>
      <c r="B46" s="16" t="s">
        <v>1235</v>
      </c>
      <c r="C46" s="18">
        <f t="shared" si="2"/>
        <v>273.12</v>
      </c>
      <c r="D46" s="18">
        <v>120.24</v>
      </c>
      <c r="E46" s="18">
        <v>69.36</v>
      </c>
      <c r="F46" s="18">
        <v>61.92</v>
      </c>
      <c r="G46" s="18"/>
      <c r="H46" s="18"/>
      <c r="I46" s="18"/>
      <c r="J46" s="18"/>
      <c r="K46" s="18">
        <v>21.6</v>
      </c>
      <c r="XFC46" s="1"/>
      <c r="XFD46" s="1"/>
    </row>
    <row r="47" spans="1:16384">
      <c r="A47" s="20" t="s">
        <v>1273</v>
      </c>
      <c r="B47" s="16" t="s">
        <v>1235</v>
      </c>
      <c r="C47" s="18">
        <f t="shared" si="2"/>
        <v>28</v>
      </c>
      <c r="D47" s="18">
        <v>10</v>
      </c>
      <c r="E47" s="18">
        <v>8</v>
      </c>
      <c r="F47" s="18">
        <v>10</v>
      </c>
      <c r="G47" s="18"/>
      <c r="H47" s="18"/>
      <c r="I47" s="18"/>
      <c r="J47" s="18"/>
      <c r="K47" s="18"/>
      <c r="XFC47" s="1"/>
      <c r="XFD47" s="1"/>
    </row>
    <row r="48" spans="1:16384">
      <c r="A48" s="20" t="s">
        <v>1274</v>
      </c>
      <c r="B48" s="16" t="s">
        <v>1235</v>
      </c>
      <c r="C48" s="18">
        <f t="shared" si="2"/>
        <v>50</v>
      </c>
      <c r="D48" s="18">
        <v>20</v>
      </c>
      <c r="E48" s="18">
        <v>15</v>
      </c>
      <c r="F48" s="18">
        <v>15</v>
      </c>
      <c r="G48" s="18"/>
      <c r="H48" s="18"/>
      <c r="I48" s="18"/>
      <c r="J48" s="18"/>
      <c r="K48" s="18"/>
      <c r="XFC48" s="1"/>
      <c r="XFD48" s="1"/>
    </row>
    <row r="49" spans="1:16384">
      <c r="A49" s="20" t="s">
        <v>1275</v>
      </c>
      <c r="B49" s="16" t="s">
        <v>1235</v>
      </c>
      <c r="C49" s="18">
        <f t="shared" si="2"/>
        <v>310</v>
      </c>
      <c r="D49" s="18"/>
      <c r="E49" s="18">
        <v>310</v>
      </c>
      <c r="F49" s="18"/>
      <c r="G49" s="18"/>
      <c r="H49" s="18"/>
      <c r="I49" s="18"/>
      <c r="J49" s="18"/>
      <c r="K49" s="18"/>
      <c r="XFC49" s="1"/>
      <c r="XFD49" s="1"/>
    </row>
    <row r="50" spans="1:16384">
      <c r="A50" s="20" t="s">
        <v>1276</v>
      </c>
      <c r="B50" s="16" t="s">
        <v>1235</v>
      </c>
      <c r="C50" s="18">
        <f t="shared" si="2"/>
        <v>94</v>
      </c>
      <c r="D50" s="18">
        <v>39</v>
      </c>
      <c r="E50" s="18">
        <v>32.5</v>
      </c>
      <c r="F50" s="18">
        <v>22.5</v>
      </c>
      <c r="G50" s="18"/>
      <c r="H50" s="18"/>
      <c r="I50" s="18"/>
      <c r="J50" s="18"/>
      <c r="K50" s="18"/>
      <c r="XFC50" s="1"/>
      <c r="XFD50" s="1"/>
    </row>
    <row r="51" spans="1:16384">
      <c r="A51" s="20" t="s">
        <v>1277</v>
      </c>
      <c r="B51" s="16" t="s">
        <v>1235</v>
      </c>
      <c r="C51" s="18">
        <f t="shared" si="2"/>
        <v>50</v>
      </c>
      <c r="D51" s="18"/>
      <c r="E51" s="18"/>
      <c r="F51" s="18"/>
      <c r="G51" s="18"/>
      <c r="H51" s="18"/>
      <c r="I51" s="18"/>
      <c r="J51" s="18"/>
      <c r="K51" s="18">
        <v>50</v>
      </c>
      <c r="XFC51" s="1"/>
      <c r="XFD51" s="1"/>
    </row>
    <row r="52" ht="24" spans="1:16384">
      <c r="A52" s="20" t="s">
        <v>1278</v>
      </c>
      <c r="B52" s="16" t="s">
        <v>1235</v>
      </c>
      <c r="C52" s="18">
        <f t="shared" si="2"/>
        <v>23736</v>
      </c>
      <c r="D52" s="18">
        <v>2166</v>
      </c>
      <c r="E52" s="18">
        <v>9900</v>
      </c>
      <c r="F52" s="18"/>
      <c r="G52" s="18"/>
      <c r="H52" s="18"/>
      <c r="I52" s="18"/>
      <c r="J52" s="18"/>
      <c r="K52" s="18">
        <v>11670</v>
      </c>
      <c r="XFC52" s="1"/>
      <c r="XFD52" s="1"/>
    </row>
    <row r="53" ht="24" spans="1:16384">
      <c r="A53" s="20" t="s">
        <v>1279</v>
      </c>
      <c r="B53" s="16" t="s">
        <v>1235</v>
      </c>
      <c r="C53" s="18">
        <f t="shared" si="2"/>
        <v>14037</v>
      </c>
      <c r="D53" s="18"/>
      <c r="E53" s="18"/>
      <c r="F53" s="18"/>
      <c r="G53" s="18"/>
      <c r="H53" s="18"/>
      <c r="I53" s="18"/>
      <c r="J53" s="18"/>
      <c r="K53" s="18">
        <v>14037</v>
      </c>
      <c r="XFC53" s="1"/>
      <c r="XFD53" s="1"/>
    </row>
    <row r="54" ht="24" spans="1:16384">
      <c r="A54" s="20" t="s">
        <v>1280</v>
      </c>
      <c r="B54" s="16" t="s">
        <v>1235</v>
      </c>
      <c r="C54" s="18">
        <f t="shared" si="2"/>
        <v>7533</v>
      </c>
      <c r="D54" s="18">
        <v>671</v>
      </c>
      <c r="E54" s="18">
        <v>1023</v>
      </c>
      <c r="F54" s="18"/>
      <c r="G54" s="18"/>
      <c r="H54" s="18"/>
      <c r="I54" s="18"/>
      <c r="J54" s="18"/>
      <c r="K54" s="18">
        <v>5839</v>
      </c>
      <c r="XFC54" s="1"/>
      <c r="XFD54" s="1"/>
    </row>
    <row r="55" spans="1:16384">
      <c r="A55" s="20" t="s">
        <v>1281</v>
      </c>
      <c r="B55" s="16" t="s">
        <v>1235</v>
      </c>
      <c r="C55" s="18">
        <f t="shared" si="2"/>
        <v>17.952</v>
      </c>
      <c r="D55" s="18">
        <v>4.312</v>
      </c>
      <c r="E55" s="18"/>
      <c r="F55" s="18">
        <v>13.64</v>
      </c>
      <c r="G55" s="18"/>
      <c r="H55" s="18"/>
      <c r="I55" s="18"/>
      <c r="J55" s="18"/>
      <c r="K55" s="18"/>
      <c r="XFC55" s="1"/>
      <c r="XFD55" s="1"/>
    </row>
    <row r="56" spans="1:16384">
      <c r="A56" s="20" t="s">
        <v>1282</v>
      </c>
      <c r="B56" s="16" t="s">
        <v>1235</v>
      </c>
      <c r="C56" s="18">
        <f t="shared" si="2"/>
        <v>80.406</v>
      </c>
      <c r="D56" s="18">
        <v>27.025</v>
      </c>
      <c r="E56" s="18">
        <v>20.134</v>
      </c>
      <c r="F56" s="18">
        <v>30.554</v>
      </c>
      <c r="G56" s="18"/>
      <c r="H56" s="18"/>
      <c r="I56" s="18"/>
      <c r="J56" s="18"/>
      <c r="K56" s="18">
        <v>2.693</v>
      </c>
      <c r="XFC56" s="1"/>
      <c r="XFD56" s="1"/>
    </row>
    <row r="57" spans="1:16384">
      <c r="A57" s="20" t="s">
        <v>1283</v>
      </c>
      <c r="B57" s="16" t="s">
        <v>1235</v>
      </c>
      <c r="C57" s="18">
        <f t="shared" si="2"/>
        <v>100</v>
      </c>
      <c r="D57" s="18">
        <v>43</v>
      </c>
      <c r="E57" s="18">
        <v>12</v>
      </c>
      <c r="F57" s="18">
        <v>33</v>
      </c>
      <c r="G57" s="18">
        <v>5</v>
      </c>
      <c r="H57" s="18"/>
      <c r="I57" s="18">
        <v>2</v>
      </c>
      <c r="J57" s="18">
        <v>5</v>
      </c>
      <c r="K57" s="18"/>
      <c r="XFC57" s="1"/>
      <c r="XFD57" s="1"/>
    </row>
    <row r="58" spans="1:16384">
      <c r="A58" s="20" t="s">
        <v>1284</v>
      </c>
      <c r="B58" s="16" t="s">
        <v>1235</v>
      </c>
      <c r="C58" s="18">
        <f t="shared" si="2"/>
        <v>29</v>
      </c>
      <c r="D58" s="18">
        <v>7</v>
      </c>
      <c r="E58" s="18">
        <v>11</v>
      </c>
      <c r="F58" s="18">
        <v>11</v>
      </c>
      <c r="G58" s="18"/>
      <c r="H58" s="18"/>
      <c r="I58" s="18"/>
      <c r="J58" s="18"/>
      <c r="K58" s="18"/>
      <c r="XFC58" s="1"/>
      <c r="XFD58" s="1"/>
    </row>
    <row r="59" spans="1:16384">
      <c r="A59" s="20" t="s">
        <v>1285</v>
      </c>
      <c r="B59" s="16" t="s">
        <v>1235</v>
      </c>
      <c r="C59" s="18">
        <f t="shared" si="2"/>
        <v>40</v>
      </c>
      <c r="D59" s="18"/>
      <c r="E59" s="18"/>
      <c r="F59" s="18">
        <v>10</v>
      </c>
      <c r="G59" s="18">
        <v>12</v>
      </c>
      <c r="H59" s="18">
        <v>12</v>
      </c>
      <c r="I59" s="18">
        <v>6</v>
      </c>
      <c r="J59" s="18"/>
      <c r="K59" s="18"/>
      <c r="XFC59" s="1"/>
      <c r="XFD59" s="1"/>
    </row>
    <row r="60" spans="1:16384">
      <c r="A60" s="20" t="s">
        <v>1286</v>
      </c>
      <c r="B60" s="16" t="s">
        <v>1235</v>
      </c>
      <c r="C60" s="18">
        <f t="shared" si="2"/>
        <v>8</v>
      </c>
      <c r="D60" s="18">
        <v>4</v>
      </c>
      <c r="E60" s="18">
        <v>1</v>
      </c>
      <c r="F60" s="18">
        <v>3</v>
      </c>
      <c r="G60" s="18"/>
      <c r="H60" s="18"/>
      <c r="I60" s="18"/>
      <c r="J60" s="18"/>
      <c r="K60" s="18"/>
      <c r="XFC60" s="1"/>
      <c r="XFD60" s="1"/>
    </row>
    <row r="61" spans="1:16384">
      <c r="A61" s="20" t="s">
        <v>1287</v>
      </c>
      <c r="B61" s="16" t="s">
        <v>1235</v>
      </c>
      <c r="C61" s="18">
        <f t="shared" si="2"/>
        <v>190.36</v>
      </c>
      <c r="D61" s="18">
        <v>71.16</v>
      </c>
      <c r="E61" s="18">
        <v>39</v>
      </c>
      <c r="F61" s="18">
        <v>37</v>
      </c>
      <c r="G61" s="18">
        <v>15.5</v>
      </c>
      <c r="H61" s="18">
        <v>8.7</v>
      </c>
      <c r="I61" s="18">
        <v>7</v>
      </c>
      <c r="J61" s="18">
        <v>8</v>
      </c>
      <c r="K61" s="18">
        <v>4</v>
      </c>
      <c r="XFC61" s="1"/>
      <c r="XFD61" s="1"/>
    </row>
    <row r="62" spans="1:16384">
      <c r="A62" s="20" t="s">
        <v>1288</v>
      </c>
      <c r="B62" s="16" t="s">
        <v>1235</v>
      </c>
      <c r="C62" s="18">
        <f t="shared" si="2"/>
        <v>1125.5999</v>
      </c>
      <c r="D62" s="18">
        <v>416.0111</v>
      </c>
      <c r="E62" s="18">
        <v>283.211</v>
      </c>
      <c r="F62" s="18">
        <v>243.3979</v>
      </c>
      <c r="G62" s="18"/>
      <c r="H62" s="18"/>
      <c r="I62" s="18"/>
      <c r="J62" s="18">
        <v>57.584</v>
      </c>
      <c r="K62" s="18">
        <v>125.3959</v>
      </c>
      <c r="XFC62" s="1"/>
      <c r="XFD62" s="1"/>
    </row>
    <row r="63" spans="1:16384">
      <c r="A63" s="20" t="s">
        <v>1289</v>
      </c>
      <c r="B63" s="16" t="s">
        <v>1235</v>
      </c>
      <c r="C63" s="18">
        <f t="shared" si="2"/>
        <v>269</v>
      </c>
      <c r="D63" s="18">
        <v>111.9</v>
      </c>
      <c r="E63" s="18">
        <v>90.3</v>
      </c>
      <c r="F63" s="18">
        <v>66.8</v>
      </c>
      <c r="G63" s="18"/>
      <c r="H63" s="18"/>
      <c r="I63" s="18"/>
      <c r="J63" s="18"/>
      <c r="K63" s="18"/>
      <c r="XFC63" s="1"/>
      <c r="XFD63" s="1"/>
    </row>
    <row r="64" spans="1:16384">
      <c r="A64" s="20" t="s">
        <v>1290</v>
      </c>
      <c r="B64" s="16" t="s">
        <v>1235</v>
      </c>
      <c r="C64" s="18">
        <f t="shared" si="2"/>
        <v>482</v>
      </c>
      <c r="D64" s="18">
        <v>196</v>
      </c>
      <c r="E64" s="18">
        <v>100</v>
      </c>
      <c r="F64" s="18">
        <v>108</v>
      </c>
      <c r="G64" s="18">
        <v>16</v>
      </c>
      <c r="H64" s="18">
        <v>10</v>
      </c>
      <c r="I64" s="18">
        <v>3</v>
      </c>
      <c r="J64" s="18">
        <v>7</v>
      </c>
      <c r="K64" s="18">
        <v>42</v>
      </c>
      <c r="XFC64" s="1"/>
      <c r="XFD64" s="1"/>
    </row>
    <row r="65" spans="1:16384">
      <c r="A65" s="20" t="s">
        <v>1291</v>
      </c>
      <c r="B65" s="16" t="s">
        <v>1235</v>
      </c>
      <c r="C65" s="18">
        <f t="shared" si="2"/>
        <v>2078.5273</v>
      </c>
      <c r="D65" s="18">
        <v>702.121</v>
      </c>
      <c r="E65" s="18">
        <v>472.7696</v>
      </c>
      <c r="F65" s="18">
        <v>364.8063</v>
      </c>
      <c r="G65" s="18">
        <v>101.9395</v>
      </c>
      <c r="H65" s="18">
        <v>83.1303</v>
      </c>
      <c r="I65" s="18">
        <v>92.0492</v>
      </c>
      <c r="J65" s="18">
        <v>79.3485</v>
      </c>
      <c r="K65" s="18">
        <v>182.3629</v>
      </c>
      <c r="XFC65" s="1"/>
      <c r="XFD65" s="1"/>
    </row>
    <row r="66" spans="1:16384">
      <c r="A66" s="20" t="s">
        <v>1292</v>
      </c>
      <c r="B66" s="16" t="s">
        <v>1235</v>
      </c>
      <c r="C66" s="18">
        <f t="shared" si="2"/>
        <v>34</v>
      </c>
      <c r="D66" s="18">
        <v>10</v>
      </c>
      <c r="E66" s="18">
        <v>7</v>
      </c>
      <c r="F66" s="18">
        <v>6</v>
      </c>
      <c r="G66" s="18">
        <v>2</v>
      </c>
      <c r="H66" s="18">
        <v>2</v>
      </c>
      <c r="I66" s="18">
        <v>2</v>
      </c>
      <c r="J66" s="18">
        <v>2</v>
      </c>
      <c r="K66" s="18">
        <v>3</v>
      </c>
      <c r="XFC66" s="1"/>
      <c r="XFD66" s="1"/>
    </row>
    <row r="67" spans="1:16384">
      <c r="A67" s="20" t="s">
        <v>1293</v>
      </c>
      <c r="B67" s="16" t="s">
        <v>1235</v>
      </c>
      <c r="C67" s="18">
        <f t="shared" si="2"/>
        <v>528</v>
      </c>
      <c r="D67" s="18">
        <v>185</v>
      </c>
      <c r="E67" s="18">
        <v>172</v>
      </c>
      <c r="F67" s="18">
        <v>171</v>
      </c>
      <c r="G67" s="18"/>
      <c r="H67" s="18"/>
      <c r="I67" s="18"/>
      <c r="J67" s="18"/>
      <c r="K67" s="18"/>
      <c r="XFC67" s="1"/>
      <c r="XFD67" s="1"/>
    </row>
    <row r="68" spans="1:16384">
      <c r="A68" s="20" t="s">
        <v>1294</v>
      </c>
      <c r="B68" s="16" t="s">
        <v>1235</v>
      </c>
      <c r="C68" s="18">
        <f t="shared" si="2"/>
        <v>17.94</v>
      </c>
      <c r="D68" s="18">
        <v>4.6</v>
      </c>
      <c r="E68" s="18">
        <v>2.96</v>
      </c>
      <c r="F68" s="18">
        <v>2.47</v>
      </c>
      <c r="G68" s="18">
        <v>2.14</v>
      </c>
      <c r="H68" s="18">
        <v>2.24</v>
      </c>
      <c r="I68" s="18">
        <v>2.09</v>
      </c>
      <c r="J68" s="18">
        <v>0.55</v>
      </c>
      <c r="K68" s="18">
        <v>0.89</v>
      </c>
      <c r="XFC68" s="1"/>
      <c r="XFD68" s="1"/>
    </row>
    <row r="69" spans="1:16384">
      <c r="A69" s="20" t="s">
        <v>1295</v>
      </c>
      <c r="B69" s="16" t="s">
        <v>1235</v>
      </c>
      <c r="C69" s="18">
        <f t="shared" si="2"/>
        <v>572</v>
      </c>
      <c r="D69" s="18">
        <v>204</v>
      </c>
      <c r="E69" s="18">
        <v>106</v>
      </c>
      <c r="F69" s="18">
        <v>125</v>
      </c>
      <c r="G69" s="18">
        <v>37</v>
      </c>
      <c r="H69" s="18">
        <v>24</v>
      </c>
      <c r="I69" s="18">
        <v>7</v>
      </c>
      <c r="J69" s="18">
        <v>17</v>
      </c>
      <c r="K69" s="18">
        <v>52</v>
      </c>
      <c r="XFC69" s="1"/>
      <c r="XFD69" s="1"/>
    </row>
    <row r="70" spans="1:16384">
      <c r="A70" s="20" t="s">
        <v>1296</v>
      </c>
      <c r="B70" s="16" t="s">
        <v>1235</v>
      </c>
      <c r="C70" s="18">
        <f t="shared" si="2"/>
        <v>45.08</v>
      </c>
      <c r="D70" s="18">
        <v>15.08</v>
      </c>
      <c r="E70" s="18">
        <v>7.54</v>
      </c>
      <c r="F70" s="18">
        <v>7.32</v>
      </c>
      <c r="G70" s="18">
        <v>3.7</v>
      </c>
      <c r="H70" s="18">
        <v>3.4</v>
      </c>
      <c r="I70" s="18">
        <v>3.3</v>
      </c>
      <c r="J70" s="18">
        <v>2.46</v>
      </c>
      <c r="K70" s="18">
        <v>2.28</v>
      </c>
      <c r="XFC70" s="1"/>
      <c r="XFD70" s="1"/>
    </row>
    <row r="71" spans="1:16384">
      <c r="A71" s="20" t="s">
        <v>1297</v>
      </c>
      <c r="B71" s="16" t="s">
        <v>1235</v>
      </c>
      <c r="C71" s="18">
        <f t="shared" si="2"/>
        <v>57.5</v>
      </c>
      <c r="D71" s="18">
        <v>23</v>
      </c>
      <c r="E71" s="18">
        <v>13</v>
      </c>
      <c r="F71" s="18">
        <v>13</v>
      </c>
      <c r="G71" s="18">
        <v>1.5</v>
      </c>
      <c r="H71" s="18">
        <v>1.5</v>
      </c>
      <c r="I71" s="18">
        <v>1.5</v>
      </c>
      <c r="J71" s="18">
        <v>2</v>
      </c>
      <c r="K71" s="18">
        <v>2</v>
      </c>
      <c r="XFC71" s="1"/>
      <c r="XFD71" s="1"/>
    </row>
    <row r="72" spans="1:16384">
      <c r="A72" s="20" t="s">
        <v>1298</v>
      </c>
      <c r="B72" s="16" t="s">
        <v>1235</v>
      </c>
      <c r="C72" s="18">
        <f t="shared" si="2"/>
        <v>10</v>
      </c>
      <c r="D72" s="18"/>
      <c r="E72" s="18"/>
      <c r="F72" s="18">
        <v>10</v>
      </c>
      <c r="G72" s="18"/>
      <c r="H72" s="18"/>
      <c r="I72" s="18"/>
      <c r="J72" s="18"/>
      <c r="K72" s="18"/>
      <c r="XFC72" s="1"/>
      <c r="XFD72" s="1"/>
    </row>
    <row r="73" spans="1:16384">
      <c r="A73" s="20" t="s">
        <v>1299</v>
      </c>
      <c r="B73" s="16" t="s">
        <v>1235</v>
      </c>
      <c r="C73" s="18">
        <f t="shared" si="2"/>
        <v>15</v>
      </c>
      <c r="D73" s="18">
        <v>5</v>
      </c>
      <c r="E73" s="18">
        <v>5</v>
      </c>
      <c r="F73" s="18">
        <v>5</v>
      </c>
      <c r="G73" s="18"/>
      <c r="H73" s="18"/>
      <c r="I73" s="18"/>
      <c r="J73" s="18"/>
      <c r="K73" s="18"/>
      <c r="XFC73" s="1"/>
      <c r="XFD73" s="1"/>
    </row>
    <row r="74" spans="1:16384">
      <c r="A74" s="20" t="s">
        <v>1300</v>
      </c>
      <c r="B74" s="16" t="s">
        <v>1235</v>
      </c>
      <c r="C74" s="18">
        <f t="shared" ref="C74:C105" si="3">SUM(D74:K74)</f>
        <v>369.8691</v>
      </c>
      <c r="D74" s="18">
        <v>90.0739</v>
      </c>
      <c r="E74" s="18">
        <v>52.269</v>
      </c>
      <c r="F74" s="18">
        <v>53.8864</v>
      </c>
      <c r="G74" s="18">
        <v>49.7398</v>
      </c>
      <c r="H74" s="18">
        <v>50.9336</v>
      </c>
      <c r="I74" s="18">
        <v>38.512</v>
      </c>
      <c r="J74" s="18">
        <v>13.0234</v>
      </c>
      <c r="K74" s="18">
        <v>21.431</v>
      </c>
      <c r="XFC74" s="1"/>
      <c r="XFD74" s="1"/>
    </row>
    <row r="75" spans="1:16384">
      <c r="A75" s="20" t="s">
        <v>1301</v>
      </c>
      <c r="B75" s="16" t="s">
        <v>1235</v>
      </c>
      <c r="C75" s="18">
        <f t="shared" si="3"/>
        <v>100</v>
      </c>
      <c r="D75" s="18"/>
      <c r="E75" s="18"/>
      <c r="F75" s="18"/>
      <c r="G75" s="18"/>
      <c r="H75" s="18"/>
      <c r="I75" s="18"/>
      <c r="J75" s="18"/>
      <c r="K75" s="18">
        <v>100</v>
      </c>
      <c r="XFC75" s="1"/>
      <c r="XFD75" s="1"/>
    </row>
    <row r="76" spans="1:16384">
      <c r="A76" s="20" t="s">
        <v>1302</v>
      </c>
      <c r="B76" s="16" t="s">
        <v>1235</v>
      </c>
      <c r="C76" s="18">
        <f t="shared" si="3"/>
        <v>0.5</v>
      </c>
      <c r="D76" s="18">
        <v>0.5</v>
      </c>
      <c r="E76" s="18"/>
      <c r="F76" s="18"/>
      <c r="G76" s="18"/>
      <c r="H76" s="18"/>
      <c r="I76" s="18"/>
      <c r="J76" s="18"/>
      <c r="K76" s="18"/>
      <c r="XFC76" s="1"/>
      <c r="XFD76" s="1"/>
    </row>
    <row r="77" spans="1:16384">
      <c r="A77" s="20" t="s">
        <v>1303</v>
      </c>
      <c r="B77" s="16" t="s">
        <v>1235</v>
      </c>
      <c r="C77" s="18">
        <f t="shared" si="3"/>
        <v>20</v>
      </c>
      <c r="D77" s="18">
        <v>10</v>
      </c>
      <c r="E77" s="18">
        <v>5</v>
      </c>
      <c r="F77" s="18">
        <v>5</v>
      </c>
      <c r="G77" s="18"/>
      <c r="H77" s="18"/>
      <c r="I77" s="18"/>
      <c r="J77" s="18"/>
      <c r="K77" s="18"/>
      <c r="XFC77" s="1"/>
      <c r="XFD77" s="1"/>
    </row>
    <row r="78" spans="1:16384">
      <c r="A78" s="20" t="s">
        <v>1304</v>
      </c>
      <c r="B78" s="16" t="s">
        <v>1235</v>
      </c>
      <c r="C78" s="18">
        <f t="shared" si="3"/>
        <v>6</v>
      </c>
      <c r="D78" s="18"/>
      <c r="E78" s="18"/>
      <c r="F78" s="18"/>
      <c r="G78" s="18"/>
      <c r="H78" s="18">
        <v>6</v>
      </c>
      <c r="I78" s="18"/>
      <c r="J78" s="18"/>
      <c r="K78" s="18"/>
      <c r="XFC78" s="1"/>
      <c r="XFD78" s="1"/>
    </row>
    <row r="79" spans="1:16384">
      <c r="A79" s="20" t="s">
        <v>1305</v>
      </c>
      <c r="B79" s="16" t="s">
        <v>1235</v>
      </c>
      <c r="C79" s="18">
        <f t="shared" si="3"/>
        <v>330.18</v>
      </c>
      <c r="D79" s="18">
        <v>87.5</v>
      </c>
      <c r="E79" s="18">
        <v>55.78</v>
      </c>
      <c r="F79" s="18">
        <v>50.56</v>
      </c>
      <c r="G79" s="18">
        <v>44.86</v>
      </c>
      <c r="H79" s="18">
        <v>35.21</v>
      </c>
      <c r="I79" s="18">
        <v>19.75</v>
      </c>
      <c r="J79" s="18">
        <v>13.18</v>
      </c>
      <c r="K79" s="18">
        <v>23.34</v>
      </c>
      <c r="XFC79" s="1"/>
      <c r="XFD79" s="1"/>
    </row>
    <row r="80" spans="1:16384">
      <c r="A80" s="20" t="s">
        <v>1306</v>
      </c>
      <c r="B80" s="16" t="s">
        <v>1235</v>
      </c>
      <c r="C80" s="18">
        <f t="shared" si="3"/>
        <v>105</v>
      </c>
      <c r="D80" s="18">
        <v>64</v>
      </c>
      <c r="E80" s="18"/>
      <c r="F80" s="18">
        <v>41</v>
      </c>
      <c r="G80" s="18"/>
      <c r="H80" s="18"/>
      <c r="I80" s="18"/>
      <c r="J80" s="18"/>
      <c r="K80" s="18"/>
      <c r="XFC80" s="1"/>
      <c r="XFD80" s="1"/>
    </row>
    <row r="81" spans="1:16384">
      <c r="A81" s="20" t="s">
        <v>1307</v>
      </c>
      <c r="B81" s="16" t="s">
        <v>1235</v>
      </c>
      <c r="C81" s="18">
        <f t="shared" si="3"/>
        <v>5</v>
      </c>
      <c r="D81" s="18"/>
      <c r="E81" s="18"/>
      <c r="F81" s="18">
        <v>5</v>
      </c>
      <c r="G81" s="18"/>
      <c r="H81" s="18"/>
      <c r="I81" s="18"/>
      <c r="J81" s="18"/>
      <c r="K81" s="18"/>
      <c r="XFC81" s="1"/>
      <c r="XFD81" s="1"/>
    </row>
    <row r="82" spans="1:16384">
      <c r="A82" s="20" t="s">
        <v>1308</v>
      </c>
      <c r="B82" s="16" t="s">
        <v>1235</v>
      </c>
      <c r="C82" s="18">
        <f t="shared" si="3"/>
        <v>12</v>
      </c>
      <c r="D82" s="18">
        <v>12</v>
      </c>
      <c r="E82" s="18"/>
      <c r="F82" s="18"/>
      <c r="G82" s="18"/>
      <c r="H82" s="18"/>
      <c r="I82" s="18"/>
      <c r="J82" s="18"/>
      <c r="K82" s="18"/>
      <c r="XFC82" s="1"/>
      <c r="XFD82" s="1"/>
    </row>
    <row r="83" spans="1:16384">
      <c r="A83" s="20" t="s">
        <v>1309</v>
      </c>
      <c r="B83" s="16" t="s">
        <v>1235</v>
      </c>
      <c r="C83" s="18">
        <f t="shared" si="3"/>
        <v>67</v>
      </c>
      <c r="D83" s="18">
        <v>25.3</v>
      </c>
      <c r="E83" s="18">
        <v>16.4</v>
      </c>
      <c r="F83" s="18">
        <v>22.8</v>
      </c>
      <c r="G83" s="18"/>
      <c r="H83" s="18"/>
      <c r="I83" s="18">
        <v>0.5</v>
      </c>
      <c r="J83" s="18">
        <v>1.3</v>
      </c>
      <c r="K83" s="18">
        <v>0.7</v>
      </c>
      <c r="XFC83" s="1"/>
      <c r="XFD83" s="1"/>
    </row>
    <row r="84" spans="1:16384">
      <c r="A84" s="20" t="s">
        <v>1310</v>
      </c>
      <c r="B84" s="16" t="s">
        <v>1235</v>
      </c>
      <c r="C84" s="18">
        <f t="shared" si="3"/>
        <v>5122</v>
      </c>
      <c r="D84" s="18">
        <v>1899</v>
      </c>
      <c r="E84" s="18">
        <v>1390</v>
      </c>
      <c r="F84" s="18">
        <v>1833</v>
      </c>
      <c r="G84" s="18"/>
      <c r="H84" s="18"/>
      <c r="I84" s="18"/>
      <c r="J84" s="18"/>
      <c r="K84" s="18"/>
      <c r="XFC84" s="1"/>
      <c r="XFD84" s="1"/>
    </row>
    <row r="85" spans="1:16384">
      <c r="A85" s="20" t="s">
        <v>1311</v>
      </c>
      <c r="B85" s="16" t="s">
        <v>1235</v>
      </c>
      <c r="C85" s="18">
        <f t="shared" si="3"/>
        <v>47</v>
      </c>
      <c r="D85" s="18"/>
      <c r="E85" s="18"/>
      <c r="F85" s="18">
        <v>47</v>
      </c>
      <c r="G85" s="18"/>
      <c r="H85" s="18"/>
      <c r="I85" s="18"/>
      <c r="J85" s="18"/>
      <c r="K85" s="18"/>
      <c r="XFC85" s="1"/>
      <c r="XFD85" s="1"/>
    </row>
    <row r="86" spans="1:16384">
      <c r="A86" s="20" t="s">
        <v>1312</v>
      </c>
      <c r="B86" s="16" t="s">
        <v>1235</v>
      </c>
      <c r="C86" s="18">
        <f t="shared" si="3"/>
        <v>10</v>
      </c>
      <c r="D86" s="18"/>
      <c r="E86" s="18"/>
      <c r="F86" s="18"/>
      <c r="G86" s="18"/>
      <c r="H86" s="18"/>
      <c r="I86" s="18"/>
      <c r="J86" s="18">
        <v>10</v>
      </c>
      <c r="K86" s="18"/>
      <c r="XFC86" s="1"/>
      <c r="XFD86" s="1"/>
    </row>
    <row r="87" spans="1:16384">
      <c r="A87" s="20" t="s">
        <v>1313</v>
      </c>
      <c r="B87" s="16" t="s">
        <v>1235</v>
      </c>
      <c r="C87" s="18">
        <f t="shared" si="3"/>
        <v>94</v>
      </c>
      <c r="D87" s="18">
        <v>30</v>
      </c>
      <c r="E87" s="18">
        <v>29</v>
      </c>
      <c r="F87" s="18">
        <v>29</v>
      </c>
      <c r="G87" s="18">
        <v>3</v>
      </c>
      <c r="H87" s="18"/>
      <c r="I87" s="18">
        <v>3</v>
      </c>
      <c r="J87" s="18"/>
      <c r="K87" s="18"/>
      <c r="XFC87" s="1"/>
      <c r="XFD87" s="1"/>
    </row>
    <row r="88" spans="1:16384">
      <c r="A88" s="20" t="s">
        <v>1314</v>
      </c>
      <c r="B88" s="16" t="s">
        <v>1235</v>
      </c>
      <c r="C88" s="18">
        <f t="shared" si="3"/>
        <v>108.38</v>
      </c>
      <c r="D88" s="18">
        <v>39.74</v>
      </c>
      <c r="E88" s="18">
        <v>18.27</v>
      </c>
      <c r="F88" s="18">
        <v>20.38</v>
      </c>
      <c r="G88" s="18">
        <v>11.97</v>
      </c>
      <c r="H88" s="18">
        <v>4.62</v>
      </c>
      <c r="I88" s="18">
        <v>4.42</v>
      </c>
      <c r="J88" s="18">
        <v>3.17</v>
      </c>
      <c r="K88" s="18">
        <v>5.81</v>
      </c>
      <c r="XFC88" s="1"/>
      <c r="XFD88" s="1"/>
    </row>
    <row r="89" spans="1:16384">
      <c r="A89" s="20" t="s">
        <v>1315</v>
      </c>
      <c r="B89" s="16" t="s">
        <v>1235</v>
      </c>
      <c r="C89" s="18">
        <f t="shared" si="3"/>
        <v>26</v>
      </c>
      <c r="D89" s="18">
        <v>10.5</v>
      </c>
      <c r="E89" s="18">
        <v>5</v>
      </c>
      <c r="F89" s="18">
        <v>5.5</v>
      </c>
      <c r="G89" s="18">
        <v>1</v>
      </c>
      <c r="H89" s="18">
        <v>1</v>
      </c>
      <c r="I89" s="18">
        <v>1</v>
      </c>
      <c r="J89" s="18">
        <v>1</v>
      </c>
      <c r="K89" s="18">
        <v>1</v>
      </c>
      <c r="XFC89" s="1"/>
      <c r="XFD89" s="1"/>
    </row>
    <row r="90" spans="1:16384">
      <c r="A90" s="20" t="s">
        <v>1316</v>
      </c>
      <c r="B90" s="16" t="s">
        <v>1235</v>
      </c>
      <c r="C90" s="18">
        <f t="shared" si="3"/>
        <v>15</v>
      </c>
      <c r="D90" s="18">
        <v>5</v>
      </c>
      <c r="E90" s="18"/>
      <c r="F90" s="18">
        <v>10</v>
      </c>
      <c r="G90" s="18"/>
      <c r="H90" s="18"/>
      <c r="I90" s="18"/>
      <c r="J90" s="18"/>
      <c r="K90" s="18"/>
      <c r="XFC90" s="1"/>
      <c r="XFD90" s="1"/>
    </row>
    <row r="91" ht="24" spans="1:16384">
      <c r="A91" s="20" t="s">
        <v>1317</v>
      </c>
      <c r="B91" s="16" t="s">
        <v>1235</v>
      </c>
      <c r="C91" s="18">
        <f t="shared" si="3"/>
        <v>250.57</v>
      </c>
      <c r="D91" s="18">
        <v>76.85</v>
      </c>
      <c r="E91" s="18">
        <v>63.94</v>
      </c>
      <c r="F91" s="18">
        <v>76.7</v>
      </c>
      <c r="G91" s="18"/>
      <c r="H91" s="18"/>
      <c r="I91" s="18"/>
      <c r="J91" s="18">
        <v>7.08</v>
      </c>
      <c r="K91" s="18">
        <v>26</v>
      </c>
      <c r="XFC91" s="1"/>
      <c r="XFD91" s="1"/>
    </row>
    <row r="92" spans="1:16384">
      <c r="A92" s="20" t="s">
        <v>1318</v>
      </c>
      <c r="B92" s="16" t="s">
        <v>1235</v>
      </c>
      <c r="C92" s="18">
        <f t="shared" si="3"/>
        <v>327.62</v>
      </c>
      <c r="D92" s="18"/>
      <c r="E92" s="18"/>
      <c r="F92" s="18"/>
      <c r="G92" s="18"/>
      <c r="H92" s="18"/>
      <c r="I92" s="18">
        <v>327.62</v>
      </c>
      <c r="J92" s="18"/>
      <c r="K92" s="18"/>
      <c r="XFC92" s="1"/>
      <c r="XFD92" s="1"/>
    </row>
    <row r="93" spans="1:16384">
      <c r="A93" s="20" t="s">
        <v>1319</v>
      </c>
      <c r="B93" s="16" t="s">
        <v>1235</v>
      </c>
      <c r="C93" s="18">
        <f t="shared" si="3"/>
        <v>327.62</v>
      </c>
      <c r="D93" s="18"/>
      <c r="E93" s="18"/>
      <c r="F93" s="18"/>
      <c r="G93" s="18"/>
      <c r="H93" s="18"/>
      <c r="I93" s="18">
        <v>327.62</v>
      </c>
      <c r="J93" s="18"/>
      <c r="K93" s="18"/>
      <c r="XFC93" s="1"/>
      <c r="XFD93" s="1"/>
    </row>
    <row r="94" spans="1:16384">
      <c r="A94" s="20" t="s">
        <v>1320</v>
      </c>
      <c r="B94" s="16" t="s">
        <v>1235</v>
      </c>
      <c r="C94" s="18">
        <f t="shared" si="3"/>
        <v>525</v>
      </c>
      <c r="D94" s="18">
        <v>216</v>
      </c>
      <c r="E94" s="18">
        <v>98</v>
      </c>
      <c r="F94" s="18">
        <v>163</v>
      </c>
      <c r="G94" s="18">
        <v>10</v>
      </c>
      <c r="H94" s="18">
        <v>14</v>
      </c>
      <c r="I94" s="18">
        <v>14</v>
      </c>
      <c r="J94" s="18">
        <v>5</v>
      </c>
      <c r="K94" s="18">
        <v>5</v>
      </c>
      <c r="XFC94" s="1"/>
      <c r="XFD94" s="1"/>
    </row>
    <row r="95" spans="1:16384">
      <c r="A95" s="20" t="s">
        <v>1321</v>
      </c>
      <c r="B95" s="16" t="s">
        <v>1235</v>
      </c>
      <c r="C95" s="18">
        <f t="shared" si="3"/>
        <v>1317</v>
      </c>
      <c r="D95" s="18">
        <v>594</v>
      </c>
      <c r="E95" s="18">
        <v>480</v>
      </c>
      <c r="F95" s="18">
        <v>243</v>
      </c>
      <c r="G95" s="18"/>
      <c r="H95" s="18"/>
      <c r="I95" s="18"/>
      <c r="J95" s="18"/>
      <c r="K95" s="18"/>
      <c r="XFC95" s="1"/>
      <c r="XFD95" s="1"/>
    </row>
    <row r="96" spans="1:16384">
      <c r="A96" s="20" t="s">
        <v>1322</v>
      </c>
      <c r="B96" s="16" t="s">
        <v>1235</v>
      </c>
      <c r="C96" s="18">
        <f t="shared" si="3"/>
        <v>46</v>
      </c>
      <c r="D96" s="18">
        <v>14</v>
      </c>
      <c r="E96" s="18">
        <v>6</v>
      </c>
      <c r="F96" s="18">
        <v>14</v>
      </c>
      <c r="G96" s="18">
        <v>2</v>
      </c>
      <c r="H96" s="18"/>
      <c r="I96" s="18"/>
      <c r="J96" s="18"/>
      <c r="K96" s="18">
        <v>10</v>
      </c>
      <c r="XFC96" s="1"/>
      <c r="XFD96" s="1"/>
    </row>
    <row r="97" spans="1:16384">
      <c r="A97" s="20" t="s">
        <v>1323</v>
      </c>
      <c r="B97" s="16" t="s">
        <v>1235</v>
      </c>
      <c r="C97" s="18">
        <f t="shared" si="3"/>
        <v>973</v>
      </c>
      <c r="D97" s="18">
        <v>174</v>
      </c>
      <c r="E97" s="18">
        <v>66</v>
      </c>
      <c r="F97" s="18">
        <v>135</v>
      </c>
      <c r="G97" s="18"/>
      <c r="H97" s="18"/>
      <c r="I97" s="18"/>
      <c r="J97" s="18">
        <v>147</v>
      </c>
      <c r="K97" s="18">
        <v>451</v>
      </c>
      <c r="XFC97" s="1"/>
      <c r="XFD97" s="1"/>
    </row>
    <row r="98" spans="1:16384">
      <c r="A98" s="20" t="s">
        <v>1324</v>
      </c>
      <c r="B98" s="16" t="s">
        <v>1235</v>
      </c>
      <c r="C98" s="18">
        <f t="shared" si="3"/>
        <v>22</v>
      </c>
      <c r="D98" s="18"/>
      <c r="E98" s="18">
        <v>12</v>
      </c>
      <c r="F98" s="18">
        <v>10</v>
      </c>
      <c r="G98" s="18"/>
      <c r="H98" s="18"/>
      <c r="I98" s="18"/>
      <c r="J98" s="18"/>
      <c r="K98" s="18"/>
      <c r="XFC98" s="1"/>
      <c r="XFD98" s="1"/>
    </row>
    <row r="99" spans="1:16384">
      <c r="A99" s="20" t="s">
        <v>1325</v>
      </c>
      <c r="B99" s="16" t="s">
        <v>1235</v>
      </c>
      <c r="C99" s="18">
        <f t="shared" si="3"/>
        <v>273</v>
      </c>
      <c r="D99" s="18"/>
      <c r="E99" s="18">
        <v>240</v>
      </c>
      <c r="F99" s="18"/>
      <c r="G99" s="18"/>
      <c r="H99" s="18"/>
      <c r="I99" s="18"/>
      <c r="J99" s="18"/>
      <c r="K99" s="18">
        <v>33</v>
      </c>
      <c r="XFC99" s="1"/>
      <c r="XFD99" s="1"/>
    </row>
    <row r="100" spans="1:16384">
      <c r="A100" s="20" t="s">
        <v>1326</v>
      </c>
      <c r="B100" s="16" t="s">
        <v>1235</v>
      </c>
      <c r="C100" s="18">
        <f t="shared" si="3"/>
        <v>20</v>
      </c>
      <c r="D100" s="18">
        <v>20</v>
      </c>
      <c r="E100" s="18"/>
      <c r="F100" s="18"/>
      <c r="G100" s="18"/>
      <c r="H100" s="18"/>
      <c r="I100" s="18"/>
      <c r="J100" s="18"/>
      <c r="K100" s="18"/>
      <c r="XFC100" s="1"/>
      <c r="XFD100" s="1"/>
    </row>
    <row r="101" ht="24" spans="1:16384">
      <c r="A101" s="20" t="s">
        <v>1327</v>
      </c>
      <c r="B101" s="16" t="s">
        <v>1235</v>
      </c>
      <c r="C101" s="18">
        <f t="shared" si="3"/>
        <v>345</v>
      </c>
      <c r="D101" s="18">
        <v>100</v>
      </c>
      <c r="E101" s="18">
        <v>55</v>
      </c>
      <c r="F101" s="18">
        <v>170</v>
      </c>
      <c r="G101" s="18"/>
      <c r="H101" s="18"/>
      <c r="I101" s="18"/>
      <c r="J101" s="18"/>
      <c r="K101" s="18">
        <v>20</v>
      </c>
      <c r="XFC101" s="1"/>
      <c r="XFD101" s="1"/>
    </row>
    <row r="102" ht="24" spans="1:16384">
      <c r="A102" s="20" t="s">
        <v>1328</v>
      </c>
      <c r="B102" s="16" t="s">
        <v>1235</v>
      </c>
      <c r="C102" s="18">
        <f t="shared" si="3"/>
        <v>702</v>
      </c>
      <c r="D102" s="18">
        <v>266</v>
      </c>
      <c r="E102" s="18">
        <v>219</v>
      </c>
      <c r="F102" s="18">
        <v>160</v>
      </c>
      <c r="G102" s="18"/>
      <c r="H102" s="18"/>
      <c r="I102" s="18"/>
      <c r="J102" s="18">
        <v>20</v>
      </c>
      <c r="K102" s="18">
        <v>37</v>
      </c>
      <c r="XFC102" s="1"/>
      <c r="XFD102" s="1"/>
    </row>
    <row r="103" ht="24" spans="1:16384">
      <c r="A103" s="20" t="s">
        <v>1329</v>
      </c>
      <c r="B103" s="16" t="s">
        <v>1235</v>
      </c>
      <c r="C103" s="18">
        <f t="shared" si="3"/>
        <v>871.47</v>
      </c>
      <c r="D103" s="18">
        <v>293.59</v>
      </c>
      <c r="E103" s="18">
        <v>179.24</v>
      </c>
      <c r="F103" s="18">
        <v>138.05</v>
      </c>
      <c r="G103" s="18">
        <v>54.75</v>
      </c>
      <c r="H103" s="18">
        <v>50.29</v>
      </c>
      <c r="I103" s="18">
        <v>51.72</v>
      </c>
      <c r="J103" s="18">
        <v>33.99</v>
      </c>
      <c r="K103" s="18">
        <v>69.84</v>
      </c>
      <c r="XFC103" s="1"/>
      <c r="XFD103" s="1"/>
    </row>
    <row r="104" spans="1:16384">
      <c r="A104" s="20" t="s">
        <v>1330</v>
      </c>
      <c r="B104" s="16" t="s">
        <v>1235</v>
      </c>
      <c r="C104" s="18">
        <f t="shared" si="3"/>
        <v>25</v>
      </c>
      <c r="D104" s="18">
        <v>20.2</v>
      </c>
      <c r="E104" s="18"/>
      <c r="F104" s="18">
        <v>4.8</v>
      </c>
      <c r="G104" s="18"/>
      <c r="H104" s="18"/>
      <c r="I104" s="18"/>
      <c r="J104" s="18"/>
      <c r="K104" s="18"/>
      <c r="XFC104" s="1"/>
      <c r="XFD104" s="1"/>
    </row>
    <row r="105" spans="1:16384">
      <c r="A105" s="20" t="s">
        <v>1331</v>
      </c>
      <c r="B105" s="16" t="s">
        <v>1235</v>
      </c>
      <c r="C105" s="18">
        <f t="shared" si="3"/>
        <v>80</v>
      </c>
      <c r="D105" s="18">
        <v>80</v>
      </c>
      <c r="E105" s="18"/>
      <c r="F105" s="18"/>
      <c r="G105" s="18"/>
      <c r="H105" s="18"/>
      <c r="I105" s="18"/>
      <c r="J105" s="18"/>
      <c r="K105" s="18"/>
      <c r="XFC105" s="1"/>
      <c r="XFD105" s="1"/>
    </row>
    <row r="106" spans="1:16384">
      <c r="A106" s="20" t="s">
        <v>1332</v>
      </c>
      <c r="B106" s="16" t="s">
        <v>1235</v>
      </c>
      <c r="C106" s="18">
        <f t="shared" ref="C106:C137" si="4">SUM(D106:K106)</f>
        <v>40</v>
      </c>
      <c r="D106" s="18"/>
      <c r="E106" s="18">
        <v>40</v>
      </c>
      <c r="F106" s="18"/>
      <c r="G106" s="18"/>
      <c r="H106" s="18"/>
      <c r="I106" s="18"/>
      <c r="J106" s="18"/>
      <c r="K106" s="18"/>
      <c r="XFC106" s="1"/>
      <c r="XFD106" s="1"/>
    </row>
    <row r="107" spans="1:16384">
      <c r="A107" s="20" t="s">
        <v>1333</v>
      </c>
      <c r="B107" s="16" t="s">
        <v>1235</v>
      </c>
      <c r="C107" s="18">
        <f t="shared" si="4"/>
        <v>15</v>
      </c>
      <c r="D107" s="18">
        <v>5</v>
      </c>
      <c r="E107" s="18">
        <v>10</v>
      </c>
      <c r="F107" s="18"/>
      <c r="G107" s="18"/>
      <c r="H107" s="18"/>
      <c r="I107" s="18"/>
      <c r="J107" s="18"/>
      <c r="K107" s="18"/>
      <c r="XFC107" s="1"/>
      <c r="XFD107" s="1"/>
    </row>
    <row r="108" ht="24" spans="1:16384">
      <c r="A108" s="20" t="s">
        <v>1334</v>
      </c>
      <c r="B108" s="16" t="s">
        <v>1235</v>
      </c>
      <c r="C108" s="18">
        <f t="shared" si="4"/>
        <v>64</v>
      </c>
      <c r="D108" s="18"/>
      <c r="E108" s="18"/>
      <c r="F108" s="18">
        <v>57</v>
      </c>
      <c r="G108" s="18"/>
      <c r="H108" s="18"/>
      <c r="I108" s="18"/>
      <c r="J108" s="18"/>
      <c r="K108" s="18">
        <v>7</v>
      </c>
      <c r="XFC108" s="1"/>
      <c r="XFD108" s="1"/>
    </row>
    <row r="109" ht="24" spans="1:16384">
      <c r="A109" s="20" t="s">
        <v>1335</v>
      </c>
      <c r="B109" s="16" t="s">
        <v>1235</v>
      </c>
      <c r="C109" s="18">
        <f t="shared" si="4"/>
        <v>30</v>
      </c>
      <c r="D109" s="18"/>
      <c r="E109" s="18"/>
      <c r="F109" s="18"/>
      <c r="G109" s="18"/>
      <c r="H109" s="18"/>
      <c r="I109" s="18"/>
      <c r="J109" s="18">
        <v>30</v>
      </c>
      <c r="K109" s="18"/>
      <c r="XFC109" s="1"/>
      <c r="XFD109" s="1"/>
    </row>
    <row r="110" ht="24" spans="1:16384">
      <c r="A110" s="20" t="s">
        <v>1336</v>
      </c>
      <c r="B110" s="16" t="s">
        <v>1235</v>
      </c>
      <c r="C110" s="18">
        <f t="shared" si="4"/>
        <v>130</v>
      </c>
      <c r="D110" s="18">
        <v>34</v>
      </c>
      <c r="E110" s="18">
        <v>6</v>
      </c>
      <c r="F110" s="18">
        <v>10</v>
      </c>
      <c r="G110" s="18"/>
      <c r="H110" s="18"/>
      <c r="I110" s="18"/>
      <c r="J110" s="18">
        <v>12</v>
      </c>
      <c r="K110" s="18">
        <v>68</v>
      </c>
      <c r="XFC110" s="1"/>
      <c r="XFD110" s="1"/>
    </row>
    <row r="111" spans="1:16384">
      <c r="A111" s="20" t="s">
        <v>1337</v>
      </c>
      <c r="B111" s="16" t="s">
        <v>1235</v>
      </c>
      <c r="C111" s="18">
        <f t="shared" si="4"/>
        <v>600</v>
      </c>
      <c r="D111" s="18"/>
      <c r="E111" s="18"/>
      <c r="F111" s="18">
        <v>200</v>
      </c>
      <c r="G111" s="18"/>
      <c r="H111" s="18"/>
      <c r="I111" s="18"/>
      <c r="J111" s="18"/>
      <c r="K111" s="18">
        <v>400</v>
      </c>
      <c r="XFC111" s="1"/>
      <c r="XFD111" s="1"/>
    </row>
    <row r="112" spans="1:16384">
      <c r="A112" s="20" t="s">
        <v>1338</v>
      </c>
      <c r="B112" s="16" t="s">
        <v>1235</v>
      </c>
      <c r="C112" s="18">
        <f t="shared" si="4"/>
        <v>200</v>
      </c>
      <c r="D112" s="18">
        <v>100</v>
      </c>
      <c r="E112" s="18"/>
      <c r="F112" s="18">
        <v>100</v>
      </c>
      <c r="G112" s="18"/>
      <c r="H112" s="18"/>
      <c r="I112" s="18"/>
      <c r="J112" s="18"/>
      <c r="K112" s="18"/>
      <c r="XFC112" s="1"/>
      <c r="XFD112" s="1"/>
    </row>
    <row r="113" spans="1:16384">
      <c r="A113" s="20" t="s">
        <v>1339</v>
      </c>
      <c r="B113" s="16" t="s">
        <v>1235</v>
      </c>
      <c r="C113" s="18">
        <f t="shared" si="4"/>
        <v>120</v>
      </c>
      <c r="D113" s="18">
        <v>26</v>
      </c>
      <c r="E113" s="18">
        <v>24</v>
      </c>
      <c r="F113" s="18">
        <v>70</v>
      </c>
      <c r="G113" s="18"/>
      <c r="H113" s="18"/>
      <c r="I113" s="18"/>
      <c r="J113" s="18"/>
      <c r="K113" s="18"/>
      <c r="XFC113" s="1"/>
      <c r="XFD113" s="1"/>
    </row>
    <row r="114" spans="1:16384">
      <c r="A114" s="20" t="s">
        <v>1340</v>
      </c>
      <c r="B114" s="16" t="s">
        <v>1235</v>
      </c>
      <c r="C114" s="18">
        <f t="shared" si="4"/>
        <v>27</v>
      </c>
      <c r="D114" s="18">
        <v>12</v>
      </c>
      <c r="E114" s="18">
        <v>6</v>
      </c>
      <c r="F114" s="18">
        <v>5</v>
      </c>
      <c r="G114" s="18"/>
      <c r="H114" s="18"/>
      <c r="I114" s="18"/>
      <c r="J114" s="18">
        <v>2</v>
      </c>
      <c r="K114" s="18">
        <v>2</v>
      </c>
      <c r="XFC114" s="1"/>
      <c r="XFD114" s="1"/>
    </row>
    <row r="115" spans="1:16384">
      <c r="A115" s="20" t="s">
        <v>1341</v>
      </c>
      <c r="B115" s="16" t="s">
        <v>1235</v>
      </c>
      <c r="C115" s="18">
        <f t="shared" si="4"/>
        <v>1125</v>
      </c>
      <c r="D115" s="18">
        <v>270</v>
      </c>
      <c r="E115" s="18"/>
      <c r="F115" s="18">
        <v>505</v>
      </c>
      <c r="G115" s="18"/>
      <c r="H115" s="18"/>
      <c r="I115" s="18"/>
      <c r="J115" s="18">
        <v>50</v>
      </c>
      <c r="K115" s="18">
        <v>300</v>
      </c>
      <c r="XFC115" s="1"/>
      <c r="XFD115" s="1"/>
    </row>
    <row r="116" spans="1:16384">
      <c r="A116" s="20" t="s">
        <v>1342</v>
      </c>
      <c r="B116" s="16" t="s">
        <v>1235</v>
      </c>
      <c r="C116" s="18">
        <f t="shared" si="4"/>
        <v>21</v>
      </c>
      <c r="D116" s="18">
        <v>6</v>
      </c>
      <c r="E116" s="18">
        <v>9</v>
      </c>
      <c r="F116" s="18">
        <v>6</v>
      </c>
      <c r="G116" s="18"/>
      <c r="H116" s="18"/>
      <c r="I116" s="18"/>
      <c r="J116" s="18"/>
      <c r="K116" s="18"/>
      <c r="XFC116" s="1"/>
      <c r="XFD116" s="1"/>
    </row>
    <row r="117" ht="24" spans="1:16384">
      <c r="A117" s="20" t="s">
        <v>1343</v>
      </c>
      <c r="B117" s="16" t="s">
        <v>1235</v>
      </c>
      <c r="C117" s="18">
        <f t="shared" si="4"/>
        <v>-587</v>
      </c>
      <c r="D117" s="18">
        <v>-260</v>
      </c>
      <c r="E117" s="18">
        <v>-112</v>
      </c>
      <c r="F117" s="18">
        <v>-215</v>
      </c>
      <c r="G117" s="18"/>
      <c r="H117" s="18"/>
      <c r="I117" s="18"/>
      <c r="J117" s="18"/>
      <c r="K117" s="18"/>
      <c r="XFC117" s="1"/>
      <c r="XFD117" s="1"/>
    </row>
    <row r="118" spans="1:16384">
      <c r="A118" s="20" t="s">
        <v>1344</v>
      </c>
      <c r="B118" s="16" t="s">
        <v>1235</v>
      </c>
      <c r="C118" s="18">
        <f t="shared" si="4"/>
        <v>43.41</v>
      </c>
      <c r="D118" s="18">
        <v>12.11</v>
      </c>
      <c r="E118" s="18">
        <v>7</v>
      </c>
      <c r="F118" s="18">
        <v>17.5</v>
      </c>
      <c r="G118" s="18">
        <v>3.4</v>
      </c>
      <c r="H118" s="18">
        <v>1.26</v>
      </c>
      <c r="I118" s="18">
        <v>1.44</v>
      </c>
      <c r="J118" s="18">
        <v>0.7</v>
      </c>
      <c r="K118" s="18"/>
      <c r="XFC118" s="1"/>
      <c r="XFD118" s="1"/>
    </row>
    <row r="119" ht="24" spans="1:16384">
      <c r="A119" s="20" t="s">
        <v>1345</v>
      </c>
      <c r="B119" s="16" t="s">
        <v>1235</v>
      </c>
      <c r="C119" s="18">
        <f t="shared" si="4"/>
        <v>4.42</v>
      </c>
      <c r="D119" s="18"/>
      <c r="E119" s="18"/>
      <c r="F119" s="18"/>
      <c r="G119" s="18">
        <v>1.75</v>
      </c>
      <c r="H119" s="18">
        <v>1.3</v>
      </c>
      <c r="I119" s="18">
        <v>0.91</v>
      </c>
      <c r="J119" s="18">
        <v>0.46</v>
      </c>
      <c r="K119" s="18"/>
      <c r="XFC119" s="1"/>
      <c r="XFD119" s="1"/>
    </row>
    <row r="120" ht="24" spans="1:16384">
      <c r="A120" s="20" t="s">
        <v>1346</v>
      </c>
      <c r="B120" s="16" t="s">
        <v>1235</v>
      </c>
      <c r="C120" s="18">
        <f t="shared" si="4"/>
        <v>201</v>
      </c>
      <c r="D120" s="18">
        <v>59</v>
      </c>
      <c r="E120" s="18">
        <v>87</v>
      </c>
      <c r="F120" s="18">
        <v>55</v>
      </c>
      <c r="G120" s="18"/>
      <c r="H120" s="18"/>
      <c r="I120" s="18"/>
      <c r="J120" s="18"/>
      <c r="K120" s="18"/>
      <c r="XFC120" s="1"/>
      <c r="XFD120" s="1"/>
    </row>
    <row r="121" spans="1:16384">
      <c r="A121" s="20" t="s">
        <v>1347</v>
      </c>
      <c r="B121" s="16" t="s">
        <v>1235</v>
      </c>
      <c r="C121" s="18">
        <f t="shared" si="4"/>
        <v>2</v>
      </c>
      <c r="D121" s="18"/>
      <c r="E121" s="18">
        <v>2</v>
      </c>
      <c r="F121" s="18"/>
      <c r="G121" s="18"/>
      <c r="H121" s="18"/>
      <c r="I121" s="18"/>
      <c r="J121" s="18"/>
      <c r="K121" s="18"/>
      <c r="XFC121" s="1"/>
      <c r="XFD121" s="1"/>
    </row>
    <row r="122" spans="1:16384">
      <c r="A122" s="20" t="s">
        <v>1348</v>
      </c>
      <c r="B122" s="16" t="s">
        <v>1235</v>
      </c>
      <c r="C122" s="18">
        <f t="shared" si="4"/>
        <v>40</v>
      </c>
      <c r="D122" s="18">
        <v>20</v>
      </c>
      <c r="E122" s="18">
        <v>10</v>
      </c>
      <c r="F122" s="18">
        <v>10</v>
      </c>
      <c r="G122" s="18"/>
      <c r="H122" s="18"/>
      <c r="I122" s="18"/>
      <c r="J122" s="18"/>
      <c r="K122" s="18"/>
      <c r="XFC122" s="1"/>
      <c r="XFD122" s="1"/>
    </row>
    <row r="123" spans="1:16384">
      <c r="A123" s="20" t="s">
        <v>1349</v>
      </c>
      <c r="B123" s="16" t="s">
        <v>1235</v>
      </c>
      <c r="C123" s="18">
        <f t="shared" si="4"/>
        <v>10</v>
      </c>
      <c r="D123" s="18"/>
      <c r="E123" s="18">
        <v>10</v>
      </c>
      <c r="F123" s="18"/>
      <c r="G123" s="18"/>
      <c r="H123" s="18"/>
      <c r="I123" s="18"/>
      <c r="J123" s="18"/>
      <c r="K123" s="18"/>
      <c r="XFC123" s="1"/>
      <c r="XFD123" s="1"/>
    </row>
    <row r="124" spans="1:16384">
      <c r="A124" s="20" t="s">
        <v>1350</v>
      </c>
      <c r="B124" s="16" t="s">
        <v>1235</v>
      </c>
      <c r="C124" s="18">
        <f t="shared" si="4"/>
        <v>235</v>
      </c>
      <c r="D124" s="18">
        <v>141</v>
      </c>
      <c r="E124" s="18"/>
      <c r="F124" s="18">
        <v>94</v>
      </c>
      <c r="G124" s="18"/>
      <c r="H124" s="18"/>
      <c r="I124" s="18"/>
      <c r="J124" s="18"/>
      <c r="K124" s="18"/>
      <c r="XFC124" s="1"/>
      <c r="XFD124" s="1"/>
    </row>
    <row r="125" spans="1:16384">
      <c r="A125" s="20" t="s">
        <v>1351</v>
      </c>
      <c r="B125" s="16" t="s">
        <v>1235</v>
      </c>
      <c r="C125" s="18">
        <f t="shared" si="4"/>
        <v>30</v>
      </c>
      <c r="D125" s="18">
        <v>10</v>
      </c>
      <c r="E125" s="18">
        <v>10</v>
      </c>
      <c r="F125" s="18">
        <v>10</v>
      </c>
      <c r="G125" s="18"/>
      <c r="H125" s="18"/>
      <c r="I125" s="18"/>
      <c r="J125" s="18"/>
      <c r="K125" s="18"/>
      <c r="XFC125" s="1"/>
      <c r="XFD125" s="1"/>
    </row>
    <row r="126" spans="1:16384">
      <c r="A126" s="20" t="s">
        <v>1352</v>
      </c>
      <c r="B126" s="16" t="s">
        <v>1235</v>
      </c>
      <c r="C126" s="18">
        <f t="shared" si="4"/>
        <v>85</v>
      </c>
      <c r="D126" s="18">
        <v>12</v>
      </c>
      <c r="E126" s="18"/>
      <c r="F126" s="18">
        <v>73</v>
      </c>
      <c r="G126" s="18"/>
      <c r="H126" s="18"/>
      <c r="I126" s="18"/>
      <c r="J126" s="18"/>
      <c r="K126" s="18"/>
      <c r="XFC126" s="1"/>
      <c r="XFD126" s="1"/>
    </row>
    <row r="127" spans="1:16384">
      <c r="A127" s="20" t="s">
        <v>1353</v>
      </c>
      <c r="B127" s="16" t="s">
        <v>1235</v>
      </c>
      <c r="C127" s="18">
        <f t="shared" si="4"/>
        <v>1193</v>
      </c>
      <c r="D127" s="18">
        <v>45</v>
      </c>
      <c r="E127" s="18">
        <v>30</v>
      </c>
      <c r="F127" s="18">
        <v>1118</v>
      </c>
      <c r="G127" s="18"/>
      <c r="H127" s="18"/>
      <c r="I127" s="18"/>
      <c r="J127" s="18"/>
      <c r="K127" s="18"/>
      <c r="XFC127" s="1"/>
      <c r="XFD127" s="1"/>
    </row>
    <row r="128" spans="1:16384">
      <c r="A128" s="20" t="s">
        <v>1354</v>
      </c>
      <c r="B128" s="16" t="s">
        <v>1235</v>
      </c>
      <c r="C128" s="18">
        <f t="shared" si="4"/>
        <v>294</v>
      </c>
      <c r="D128" s="18">
        <v>53.3</v>
      </c>
      <c r="E128" s="18">
        <v>78.7</v>
      </c>
      <c r="F128" s="18">
        <v>162</v>
      </c>
      <c r="G128" s="18"/>
      <c r="H128" s="18"/>
      <c r="I128" s="18"/>
      <c r="J128" s="18"/>
      <c r="K128" s="18"/>
      <c r="XFC128" s="1"/>
      <c r="XFD128" s="1"/>
    </row>
    <row r="129" ht="24" spans="1:16384">
      <c r="A129" s="20" t="s">
        <v>1355</v>
      </c>
      <c r="B129" s="16" t="s">
        <v>1235</v>
      </c>
      <c r="C129" s="18">
        <f t="shared" si="4"/>
        <v>167.72</v>
      </c>
      <c r="D129" s="18">
        <v>72.7</v>
      </c>
      <c r="E129" s="18">
        <v>34.12</v>
      </c>
      <c r="F129" s="18">
        <v>35.2</v>
      </c>
      <c r="G129" s="18">
        <v>5.5</v>
      </c>
      <c r="H129" s="18">
        <v>5.3</v>
      </c>
      <c r="I129" s="18">
        <v>0.7</v>
      </c>
      <c r="J129" s="18">
        <v>1</v>
      </c>
      <c r="K129" s="18">
        <v>13.2</v>
      </c>
      <c r="XFC129" s="1"/>
      <c r="XFD129" s="1"/>
    </row>
    <row r="130" spans="1:16384">
      <c r="A130" s="20" t="s">
        <v>1356</v>
      </c>
      <c r="B130" s="16" t="s">
        <v>1235</v>
      </c>
      <c r="C130" s="18">
        <f t="shared" si="4"/>
        <v>152.47</v>
      </c>
      <c r="D130" s="18">
        <v>38.48</v>
      </c>
      <c r="E130" s="18"/>
      <c r="F130" s="18">
        <v>111.87</v>
      </c>
      <c r="G130" s="18"/>
      <c r="H130" s="18"/>
      <c r="I130" s="18">
        <v>1.58</v>
      </c>
      <c r="J130" s="18"/>
      <c r="K130" s="18">
        <v>0.54</v>
      </c>
      <c r="XFC130" s="1"/>
      <c r="XFD130" s="1"/>
    </row>
    <row r="131" spans="1:16384">
      <c r="A131" s="20" t="s">
        <v>1357</v>
      </c>
      <c r="B131" s="16" t="s">
        <v>1235</v>
      </c>
      <c r="C131" s="18">
        <f t="shared" si="4"/>
        <v>1003</v>
      </c>
      <c r="D131" s="18">
        <v>455</v>
      </c>
      <c r="E131" s="18">
        <v>235</v>
      </c>
      <c r="F131" s="18">
        <v>215</v>
      </c>
      <c r="G131" s="18">
        <v>28</v>
      </c>
      <c r="H131" s="18">
        <v>12</v>
      </c>
      <c r="I131" s="18">
        <v>10</v>
      </c>
      <c r="J131" s="18">
        <v>18</v>
      </c>
      <c r="K131" s="18">
        <v>30</v>
      </c>
      <c r="XFC131" s="1"/>
      <c r="XFD131" s="1"/>
    </row>
    <row r="132" spans="1:16384">
      <c r="A132" s="20" t="s">
        <v>1358</v>
      </c>
      <c r="B132" s="16" t="s">
        <v>1235</v>
      </c>
      <c r="C132" s="18">
        <f t="shared" si="4"/>
        <v>3224.5</v>
      </c>
      <c r="D132" s="18">
        <v>287.5</v>
      </c>
      <c r="E132" s="18">
        <v>438</v>
      </c>
      <c r="F132" s="18"/>
      <c r="G132" s="18"/>
      <c r="H132" s="18"/>
      <c r="I132" s="18"/>
      <c r="J132" s="18"/>
      <c r="K132" s="18">
        <v>2499</v>
      </c>
      <c r="XFC132" s="1"/>
      <c r="XFD132" s="1"/>
    </row>
    <row r="133" spans="1:16384">
      <c r="A133" s="20" t="s">
        <v>1359</v>
      </c>
      <c r="B133" s="16" t="s">
        <v>1235</v>
      </c>
      <c r="C133" s="18">
        <f t="shared" si="4"/>
        <v>104</v>
      </c>
      <c r="D133" s="18">
        <v>34.5</v>
      </c>
      <c r="E133" s="18">
        <v>24.5</v>
      </c>
      <c r="F133" s="18">
        <v>44</v>
      </c>
      <c r="G133" s="18">
        <v>1</v>
      </c>
      <c r="H133" s="18"/>
      <c r="I133" s="18"/>
      <c r="J133" s="18"/>
      <c r="K133" s="18"/>
      <c r="XFC133" s="1"/>
      <c r="XFD133" s="1"/>
    </row>
    <row r="134" spans="1:16384">
      <c r="A134" s="20" t="s">
        <v>1360</v>
      </c>
      <c r="B134" s="16" t="s">
        <v>1235</v>
      </c>
      <c r="C134" s="18">
        <f t="shared" si="4"/>
        <v>265</v>
      </c>
      <c r="D134" s="18">
        <v>90</v>
      </c>
      <c r="E134" s="18"/>
      <c r="F134" s="18">
        <v>75</v>
      </c>
      <c r="G134" s="18">
        <v>20</v>
      </c>
      <c r="H134" s="18">
        <v>20</v>
      </c>
      <c r="I134" s="18">
        <v>40</v>
      </c>
      <c r="J134" s="18">
        <v>20</v>
      </c>
      <c r="K134" s="18"/>
      <c r="XFC134" s="1"/>
      <c r="XFD134" s="1"/>
    </row>
    <row r="135" ht="24" spans="1:16384">
      <c r="A135" s="20" t="s">
        <v>1361</v>
      </c>
      <c r="B135" s="16" t="s">
        <v>1235</v>
      </c>
      <c r="C135" s="18">
        <f t="shared" si="4"/>
        <v>32.155</v>
      </c>
      <c r="D135" s="18">
        <v>8.87</v>
      </c>
      <c r="E135" s="18">
        <v>6.97</v>
      </c>
      <c r="F135" s="18">
        <v>12.83</v>
      </c>
      <c r="G135" s="18"/>
      <c r="H135" s="18"/>
      <c r="I135" s="18"/>
      <c r="J135" s="18"/>
      <c r="K135" s="18">
        <v>3.485</v>
      </c>
      <c r="XFC135" s="1"/>
      <c r="XFD135" s="1"/>
    </row>
    <row r="136" spans="1:16384">
      <c r="A136" s="20" t="s">
        <v>1362</v>
      </c>
      <c r="B136" s="16" t="s">
        <v>1235</v>
      </c>
      <c r="C136" s="18">
        <f t="shared" si="4"/>
        <v>96</v>
      </c>
      <c r="D136" s="18">
        <v>32</v>
      </c>
      <c r="E136" s="18">
        <v>32</v>
      </c>
      <c r="F136" s="18">
        <v>32</v>
      </c>
      <c r="G136" s="18"/>
      <c r="H136" s="18"/>
      <c r="I136" s="18"/>
      <c r="J136" s="18"/>
      <c r="K136" s="18"/>
      <c r="XFC136" s="1"/>
      <c r="XFD136" s="1"/>
    </row>
    <row r="137" spans="1:16384">
      <c r="A137" s="20" t="s">
        <v>1363</v>
      </c>
      <c r="B137" s="16" t="s">
        <v>1235</v>
      </c>
      <c r="C137" s="18">
        <f t="shared" si="4"/>
        <v>1100</v>
      </c>
      <c r="D137" s="18">
        <v>800</v>
      </c>
      <c r="E137" s="18">
        <v>200</v>
      </c>
      <c r="F137" s="18">
        <v>100</v>
      </c>
      <c r="G137" s="18"/>
      <c r="H137" s="18"/>
      <c r="I137" s="18"/>
      <c r="J137" s="18"/>
      <c r="K137" s="18"/>
      <c r="XFC137" s="1"/>
      <c r="XFD137" s="1"/>
    </row>
    <row r="138" spans="1:16384">
      <c r="A138" s="20" t="s">
        <v>1364</v>
      </c>
      <c r="B138" s="16" t="s">
        <v>1235</v>
      </c>
      <c r="C138" s="18">
        <f t="shared" ref="C138:C169" si="5">SUM(D138:K138)</f>
        <v>2903.3</v>
      </c>
      <c r="D138" s="18">
        <v>752</v>
      </c>
      <c r="E138" s="18">
        <v>688</v>
      </c>
      <c r="F138" s="18">
        <v>1368.3</v>
      </c>
      <c r="G138" s="18"/>
      <c r="H138" s="18"/>
      <c r="I138" s="18"/>
      <c r="J138" s="18">
        <v>45</v>
      </c>
      <c r="K138" s="18">
        <v>50</v>
      </c>
      <c r="XFC138" s="1"/>
      <c r="XFD138" s="1"/>
    </row>
    <row r="139" spans="1:16384">
      <c r="A139" s="20" t="s">
        <v>1365</v>
      </c>
      <c r="B139" s="16" t="s">
        <v>1235</v>
      </c>
      <c r="C139" s="18">
        <f t="shared" si="5"/>
        <v>2350</v>
      </c>
      <c r="D139" s="18">
        <v>612</v>
      </c>
      <c r="E139" s="18">
        <v>567</v>
      </c>
      <c r="F139" s="18">
        <v>1095</v>
      </c>
      <c r="G139" s="18"/>
      <c r="H139" s="18"/>
      <c r="I139" s="18"/>
      <c r="J139" s="18">
        <v>36</v>
      </c>
      <c r="K139" s="18">
        <v>40</v>
      </c>
      <c r="XFC139" s="1"/>
      <c r="XFD139" s="1"/>
    </row>
    <row r="140" spans="1:16384">
      <c r="A140" s="20" t="s">
        <v>1366</v>
      </c>
      <c r="B140" s="16" t="s">
        <v>1235</v>
      </c>
      <c r="C140" s="18">
        <f t="shared" si="5"/>
        <v>846</v>
      </c>
      <c r="D140" s="18">
        <v>294</v>
      </c>
      <c r="E140" s="18">
        <v>125</v>
      </c>
      <c r="F140" s="18">
        <v>330</v>
      </c>
      <c r="G140" s="18"/>
      <c r="H140" s="18"/>
      <c r="I140" s="18">
        <v>97</v>
      </c>
      <c r="J140" s="18"/>
      <c r="K140" s="18"/>
      <c r="XFC140" s="1"/>
      <c r="XFD140" s="1"/>
    </row>
    <row r="141" spans="1:16384">
      <c r="A141" s="20" t="s">
        <v>1367</v>
      </c>
      <c r="B141" s="16" t="s">
        <v>1235</v>
      </c>
      <c r="C141" s="18">
        <f t="shared" si="5"/>
        <v>535.512</v>
      </c>
      <c r="D141" s="18"/>
      <c r="E141" s="18"/>
      <c r="F141" s="18"/>
      <c r="G141" s="18">
        <v>207.485</v>
      </c>
      <c r="H141" s="18">
        <v>148.667</v>
      </c>
      <c r="I141" s="18">
        <v>141.796</v>
      </c>
      <c r="J141" s="18">
        <v>37.564</v>
      </c>
      <c r="K141" s="18"/>
      <c r="XFC141" s="1"/>
      <c r="XFD141" s="1"/>
    </row>
    <row r="142" spans="1:16384">
      <c r="A142" s="20" t="s">
        <v>1368</v>
      </c>
      <c r="B142" s="16" t="s">
        <v>1235</v>
      </c>
      <c r="C142" s="18">
        <f t="shared" si="5"/>
        <v>21</v>
      </c>
      <c r="D142" s="18">
        <v>7</v>
      </c>
      <c r="E142" s="18">
        <v>7</v>
      </c>
      <c r="F142" s="18">
        <v>7</v>
      </c>
      <c r="G142" s="18"/>
      <c r="H142" s="18"/>
      <c r="I142" s="18"/>
      <c r="J142" s="18"/>
      <c r="K142" s="18"/>
      <c r="XFC142" s="1"/>
      <c r="XFD142" s="1"/>
    </row>
    <row r="143" spans="1:16384">
      <c r="A143" s="20" t="s">
        <v>1369</v>
      </c>
      <c r="B143" s="16" t="s">
        <v>1235</v>
      </c>
      <c r="C143" s="18">
        <f t="shared" si="5"/>
        <v>2069</v>
      </c>
      <c r="D143" s="18">
        <v>724</v>
      </c>
      <c r="E143" s="18">
        <v>505</v>
      </c>
      <c r="F143" s="18">
        <v>672</v>
      </c>
      <c r="G143" s="18">
        <v>15</v>
      </c>
      <c r="H143" s="18">
        <v>9</v>
      </c>
      <c r="I143" s="18">
        <v>21</v>
      </c>
      <c r="J143" s="18">
        <v>30</v>
      </c>
      <c r="K143" s="18">
        <v>93</v>
      </c>
      <c r="XFC143" s="1"/>
      <c r="XFD143" s="1"/>
    </row>
    <row r="144" ht="24" spans="1:16384">
      <c r="A144" s="20" t="s">
        <v>1370</v>
      </c>
      <c r="B144" s="16" t="s">
        <v>1235</v>
      </c>
      <c r="C144" s="18">
        <f t="shared" si="5"/>
        <v>839.64</v>
      </c>
      <c r="D144" s="18">
        <v>281.92</v>
      </c>
      <c r="E144" s="18">
        <v>173.6</v>
      </c>
      <c r="F144" s="18">
        <v>132.8</v>
      </c>
      <c r="G144" s="18">
        <v>52.73</v>
      </c>
      <c r="H144" s="18">
        <v>48.09</v>
      </c>
      <c r="I144" s="18">
        <v>49.42</v>
      </c>
      <c r="J144" s="18">
        <v>32.83</v>
      </c>
      <c r="K144" s="18">
        <v>68.25</v>
      </c>
      <c r="XFC144" s="1"/>
      <c r="XFD144" s="1"/>
    </row>
    <row r="145" ht="24" spans="1:16384">
      <c r="A145" s="20" t="s">
        <v>1371</v>
      </c>
      <c r="B145" s="16" t="s">
        <v>1235</v>
      </c>
      <c r="C145" s="18">
        <f t="shared" si="5"/>
        <v>93.89</v>
      </c>
      <c r="D145" s="18">
        <v>33.01</v>
      </c>
      <c r="E145" s="18">
        <v>23.24</v>
      </c>
      <c r="F145" s="18">
        <v>12.32</v>
      </c>
      <c r="G145" s="18">
        <v>5.17</v>
      </c>
      <c r="H145" s="18">
        <v>4.91</v>
      </c>
      <c r="I145" s="18">
        <v>4.13</v>
      </c>
      <c r="J145" s="18">
        <v>2.11</v>
      </c>
      <c r="K145" s="18">
        <v>9</v>
      </c>
      <c r="XFC145" s="1"/>
      <c r="XFD145" s="1"/>
    </row>
    <row r="146" spans="1:16384">
      <c r="A146" s="20" t="s">
        <v>1372</v>
      </c>
      <c r="B146" s="16" t="s">
        <v>1235</v>
      </c>
      <c r="C146" s="18">
        <f t="shared" si="5"/>
        <v>4395.46</v>
      </c>
      <c r="D146" s="18">
        <v>714.83</v>
      </c>
      <c r="E146" s="18">
        <v>377.08</v>
      </c>
      <c r="F146" s="18">
        <v>3303.55</v>
      </c>
      <c r="G146" s="18"/>
      <c r="H146" s="18"/>
      <c r="I146" s="18"/>
      <c r="J146" s="18"/>
      <c r="K146" s="18"/>
      <c r="XFC146" s="1"/>
      <c r="XFD146" s="1"/>
    </row>
    <row r="147" spans="1:16384">
      <c r="A147" s="20" t="s">
        <v>1373</v>
      </c>
      <c r="B147" s="16" t="s">
        <v>1235</v>
      </c>
      <c r="C147" s="18">
        <f t="shared" si="5"/>
        <v>82</v>
      </c>
      <c r="D147" s="18">
        <v>5</v>
      </c>
      <c r="E147" s="18">
        <v>5</v>
      </c>
      <c r="F147" s="18">
        <v>72</v>
      </c>
      <c r="G147" s="18"/>
      <c r="H147" s="18"/>
      <c r="I147" s="18"/>
      <c r="J147" s="18"/>
      <c r="K147" s="18"/>
      <c r="XFC147" s="1"/>
      <c r="XFD147" s="1"/>
    </row>
    <row r="148" spans="1:16384">
      <c r="A148" s="20" t="s">
        <v>1374</v>
      </c>
      <c r="B148" s="16" t="s">
        <v>1235</v>
      </c>
      <c r="C148" s="18">
        <f t="shared" si="5"/>
        <v>560</v>
      </c>
      <c r="D148" s="18">
        <v>177</v>
      </c>
      <c r="E148" s="18">
        <v>100</v>
      </c>
      <c r="F148" s="18">
        <v>109</v>
      </c>
      <c r="G148" s="18">
        <v>31</v>
      </c>
      <c r="H148" s="18">
        <v>38</v>
      </c>
      <c r="I148" s="18">
        <v>39</v>
      </c>
      <c r="J148" s="18">
        <v>12</v>
      </c>
      <c r="K148" s="18">
        <v>54</v>
      </c>
      <c r="XFC148" s="1"/>
      <c r="XFD148" s="1"/>
    </row>
    <row r="149" spans="1:16384">
      <c r="A149" s="20" t="s">
        <v>1375</v>
      </c>
      <c r="B149" s="16" t="s">
        <v>1235</v>
      </c>
      <c r="C149" s="18">
        <f t="shared" si="5"/>
        <v>87</v>
      </c>
      <c r="D149" s="18"/>
      <c r="E149" s="18"/>
      <c r="F149" s="18"/>
      <c r="G149" s="18">
        <v>10</v>
      </c>
      <c r="H149" s="18">
        <v>38</v>
      </c>
      <c r="I149" s="18">
        <v>39</v>
      </c>
      <c r="J149" s="18"/>
      <c r="K149" s="18"/>
      <c r="XFC149" s="1"/>
      <c r="XFD149" s="1"/>
    </row>
    <row r="150" spans="1:16384">
      <c r="A150" s="20" t="s">
        <v>1376</v>
      </c>
      <c r="B150" s="16" t="s">
        <v>1235</v>
      </c>
      <c r="C150" s="18">
        <f t="shared" si="5"/>
        <v>560</v>
      </c>
      <c r="D150" s="18">
        <v>177.5</v>
      </c>
      <c r="E150" s="18">
        <v>100</v>
      </c>
      <c r="F150" s="18">
        <v>107.5</v>
      </c>
      <c r="G150" s="18">
        <v>31.5</v>
      </c>
      <c r="H150" s="18">
        <v>39</v>
      </c>
      <c r="I150" s="18">
        <v>38.5</v>
      </c>
      <c r="J150" s="18">
        <v>40</v>
      </c>
      <c r="K150" s="18">
        <v>26</v>
      </c>
      <c r="XFC150" s="1"/>
      <c r="XFD150" s="1"/>
    </row>
    <row r="151" ht="24" spans="1:16384">
      <c r="A151" s="20" t="s">
        <v>1377</v>
      </c>
      <c r="B151" s="16" t="s">
        <v>1235</v>
      </c>
      <c r="C151" s="18">
        <f t="shared" si="5"/>
        <v>42</v>
      </c>
      <c r="D151" s="18">
        <v>11.8</v>
      </c>
      <c r="E151" s="18">
        <v>12.4</v>
      </c>
      <c r="F151" s="18">
        <v>17.8</v>
      </c>
      <c r="G151" s="18"/>
      <c r="H151" s="18"/>
      <c r="I151" s="18"/>
      <c r="J151" s="18"/>
      <c r="K151" s="18"/>
      <c r="XFC151" s="1"/>
      <c r="XFD151" s="1"/>
    </row>
    <row r="152" ht="24" spans="1:16384">
      <c r="A152" s="20" t="s">
        <v>1378</v>
      </c>
      <c r="B152" s="16" t="s">
        <v>1235</v>
      </c>
      <c r="C152" s="18">
        <f t="shared" si="5"/>
        <v>42</v>
      </c>
      <c r="D152" s="18">
        <v>12.8</v>
      </c>
      <c r="E152" s="18">
        <v>11.4</v>
      </c>
      <c r="F152" s="18">
        <v>17.8</v>
      </c>
      <c r="G152" s="18"/>
      <c r="H152" s="18"/>
      <c r="I152" s="18"/>
      <c r="J152" s="18"/>
      <c r="K152" s="18"/>
      <c r="XFC152" s="1"/>
      <c r="XFD152" s="1"/>
    </row>
    <row r="153" spans="1:16384">
      <c r="A153" s="20" t="s">
        <v>1379</v>
      </c>
      <c r="B153" s="16" t="s">
        <v>1235</v>
      </c>
      <c r="C153" s="18">
        <f t="shared" si="5"/>
        <v>5</v>
      </c>
      <c r="D153" s="18">
        <v>2</v>
      </c>
      <c r="E153" s="18">
        <v>1.45</v>
      </c>
      <c r="F153" s="18">
        <v>1.15</v>
      </c>
      <c r="G153" s="18"/>
      <c r="H153" s="18"/>
      <c r="I153" s="18"/>
      <c r="J153" s="18"/>
      <c r="K153" s="18">
        <v>0.4</v>
      </c>
      <c r="XFC153" s="1"/>
      <c r="XFD153" s="1"/>
    </row>
    <row r="154" spans="1:16384">
      <c r="A154" s="20" t="s">
        <v>1380</v>
      </c>
      <c r="B154" s="16" t="s">
        <v>1235</v>
      </c>
      <c r="C154" s="18">
        <f t="shared" si="5"/>
        <v>1867.9311</v>
      </c>
      <c r="D154" s="18">
        <v>651.6579</v>
      </c>
      <c r="E154" s="18">
        <v>421.6055</v>
      </c>
      <c r="F154" s="18">
        <v>325.5051</v>
      </c>
      <c r="G154" s="18">
        <v>90.1834</v>
      </c>
      <c r="H154" s="18">
        <v>72.3025</v>
      </c>
      <c r="I154" s="18">
        <v>81.4846</v>
      </c>
      <c r="J154" s="18">
        <v>70.6204</v>
      </c>
      <c r="K154" s="18">
        <v>154.5717</v>
      </c>
      <c r="XFC154" s="1"/>
      <c r="XFD154" s="1"/>
    </row>
    <row r="155" spans="1:16384">
      <c r="A155" s="20" t="s">
        <v>1381</v>
      </c>
      <c r="B155" s="16" t="s">
        <v>1235</v>
      </c>
      <c r="C155" s="18">
        <f t="shared" si="5"/>
        <v>88</v>
      </c>
      <c r="D155" s="18">
        <v>25</v>
      </c>
      <c r="E155" s="18">
        <v>19</v>
      </c>
      <c r="F155" s="18">
        <v>13</v>
      </c>
      <c r="G155" s="18">
        <v>6</v>
      </c>
      <c r="H155" s="18">
        <v>6</v>
      </c>
      <c r="I155" s="18">
        <v>6</v>
      </c>
      <c r="J155" s="18">
        <v>6</v>
      </c>
      <c r="K155" s="18">
        <v>7</v>
      </c>
      <c r="XFC155" s="1"/>
      <c r="XFD155" s="1"/>
    </row>
    <row r="156" spans="1:16384">
      <c r="A156" s="20" t="s">
        <v>1382</v>
      </c>
      <c r="B156" s="16" t="s">
        <v>1235</v>
      </c>
      <c r="C156" s="18">
        <f t="shared" si="5"/>
        <v>6</v>
      </c>
      <c r="D156" s="18">
        <v>2</v>
      </c>
      <c r="E156" s="18">
        <v>2</v>
      </c>
      <c r="F156" s="18">
        <v>2</v>
      </c>
      <c r="G156" s="18"/>
      <c r="H156" s="18"/>
      <c r="I156" s="18"/>
      <c r="J156" s="18"/>
      <c r="K156" s="18"/>
      <c r="XFC156" s="1"/>
      <c r="XFD156" s="1"/>
    </row>
    <row r="157" spans="1:16384">
      <c r="A157" s="20" t="s">
        <v>1383</v>
      </c>
      <c r="B157" s="16" t="s">
        <v>1235</v>
      </c>
      <c r="C157" s="18">
        <f t="shared" si="5"/>
        <v>198.96</v>
      </c>
      <c r="D157" s="18">
        <v>87.6</v>
      </c>
      <c r="E157" s="18">
        <v>50.88</v>
      </c>
      <c r="F157" s="18">
        <v>46.56</v>
      </c>
      <c r="G157" s="18"/>
      <c r="H157" s="18"/>
      <c r="I157" s="18"/>
      <c r="J157" s="18"/>
      <c r="K157" s="18">
        <v>13.92</v>
      </c>
      <c r="XFC157" s="1"/>
      <c r="XFD157" s="1"/>
    </row>
    <row r="158" spans="1:16384">
      <c r="A158" s="20" t="s">
        <v>1384</v>
      </c>
      <c r="B158" s="16" t="s">
        <v>1235</v>
      </c>
      <c r="C158" s="18">
        <f t="shared" si="5"/>
        <v>390</v>
      </c>
      <c r="D158" s="18">
        <v>180</v>
      </c>
      <c r="E158" s="18">
        <v>80</v>
      </c>
      <c r="F158" s="18">
        <v>120</v>
      </c>
      <c r="G158" s="18"/>
      <c r="H158" s="18"/>
      <c r="I158" s="18"/>
      <c r="J158" s="18"/>
      <c r="K158" s="18">
        <v>10</v>
      </c>
      <c r="XFC158" s="1"/>
      <c r="XFD158" s="1"/>
    </row>
    <row r="159" ht="24" spans="1:16384">
      <c r="A159" s="20" t="s">
        <v>1385</v>
      </c>
      <c r="B159" s="16" t="s">
        <v>1235</v>
      </c>
      <c r="C159" s="18">
        <f t="shared" si="5"/>
        <v>283</v>
      </c>
      <c r="D159" s="18">
        <v>105</v>
      </c>
      <c r="E159" s="18">
        <v>61</v>
      </c>
      <c r="F159" s="18">
        <v>84</v>
      </c>
      <c r="G159" s="18">
        <v>4</v>
      </c>
      <c r="H159" s="18">
        <v>6</v>
      </c>
      <c r="I159" s="18">
        <v>5</v>
      </c>
      <c r="J159" s="18">
        <v>4</v>
      </c>
      <c r="K159" s="18">
        <v>14</v>
      </c>
      <c r="XFC159" s="1"/>
      <c r="XFD159" s="1"/>
    </row>
    <row r="160" spans="1:16384">
      <c r="A160" s="20" t="s">
        <v>1386</v>
      </c>
      <c r="B160" s="16" t="s">
        <v>1235</v>
      </c>
      <c r="C160" s="18">
        <f t="shared" si="5"/>
        <v>97</v>
      </c>
      <c r="D160" s="18">
        <v>44</v>
      </c>
      <c r="E160" s="18">
        <v>17</v>
      </c>
      <c r="F160" s="18">
        <v>22</v>
      </c>
      <c r="G160" s="18">
        <v>1</v>
      </c>
      <c r="H160" s="18"/>
      <c r="I160" s="18">
        <v>5</v>
      </c>
      <c r="J160" s="18">
        <v>2</v>
      </c>
      <c r="K160" s="18">
        <v>6</v>
      </c>
      <c r="XFC160" s="1"/>
      <c r="XFD160" s="1"/>
    </row>
    <row r="161" spans="1:16384">
      <c r="A161" s="20" t="s">
        <v>1387</v>
      </c>
      <c r="B161" s="16" t="s">
        <v>1235</v>
      </c>
      <c r="C161" s="18">
        <f t="shared" si="5"/>
        <v>322</v>
      </c>
      <c r="D161" s="18">
        <v>186</v>
      </c>
      <c r="E161" s="18">
        <v>136</v>
      </c>
      <c r="F161" s="18"/>
      <c r="G161" s="18"/>
      <c r="H161" s="18"/>
      <c r="I161" s="18"/>
      <c r="J161" s="18"/>
      <c r="K161" s="18"/>
      <c r="XFC161" s="1"/>
      <c r="XFD161" s="1"/>
    </row>
    <row r="162" ht="24" spans="1:16384">
      <c r="A162" s="20" t="s">
        <v>1388</v>
      </c>
      <c r="B162" s="16" t="s">
        <v>1235</v>
      </c>
      <c r="C162" s="18">
        <f t="shared" si="5"/>
        <v>80</v>
      </c>
      <c r="D162" s="18"/>
      <c r="E162" s="18"/>
      <c r="F162" s="18">
        <v>80</v>
      </c>
      <c r="G162" s="18"/>
      <c r="H162" s="18"/>
      <c r="I162" s="18"/>
      <c r="J162" s="18"/>
      <c r="K162" s="18"/>
      <c r="XFC162" s="1"/>
      <c r="XFD162" s="1"/>
    </row>
    <row r="163" spans="1:16384">
      <c r="A163" s="20" t="s">
        <v>1389</v>
      </c>
      <c r="B163" s="16" t="s">
        <v>1235</v>
      </c>
      <c r="C163" s="18">
        <f t="shared" si="5"/>
        <v>3859</v>
      </c>
      <c r="D163" s="18">
        <v>1492</v>
      </c>
      <c r="E163" s="18">
        <v>819</v>
      </c>
      <c r="F163" s="18">
        <v>884</v>
      </c>
      <c r="G163" s="18"/>
      <c r="H163" s="18">
        <v>61</v>
      </c>
      <c r="I163" s="18">
        <v>79</v>
      </c>
      <c r="J163" s="18">
        <v>164</v>
      </c>
      <c r="K163" s="18">
        <v>360</v>
      </c>
      <c r="XFC163" s="1"/>
      <c r="XFD163" s="1"/>
    </row>
    <row r="164" ht="24" spans="1:16384">
      <c r="A164" s="20" t="s">
        <v>1390</v>
      </c>
      <c r="B164" s="16" t="s">
        <v>1235</v>
      </c>
      <c r="C164" s="18">
        <f t="shared" si="5"/>
        <v>374</v>
      </c>
      <c r="D164" s="18">
        <v>71</v>
      </c>
      <c r="E164" s="18">
        <v>52</v>
      </c>
      <c r="F164" s="18">
        <v>251</v>
      </c>
      <c r="G164" s="18"/>
      <c r="H164" s="18"/>
      <c r="I164" s="18"/>
      <c r="J164" s="18"/>
      <c r="K164" s="18"/>
      <c r="XFC164" s="1"/>
      <c r="XFD164" s="1"/>
    </row>
    <row r="165" spans="1:16384">
      <c r="A165" s="20" t="s">
        <v>1391</v>
      </c>
      <c r="B165" s="16" t="s">
        <v>1235</v>
      </c>
      <c r="C165" s="18">
        <f t="shared" si="5"/>
        <v>45</v>
      </c>
      <c r="D165" s="18">
        <v>13</v>
      </c>
      <c r="E165" s="18">
        <v>13</v>
      </c>
      <c r="F165" s="18">
        <v>13</v>
      </c>
      <c r="G165" s="18"/>
      <c r="H165" s="18"/>
      <c r="I165" s="18">
        <v>2</v>
      </c>
      <c r="J165" s="18">
        <v>2</v>
      </c>
      <c r="K165" s="18">
        <v>2</v>
      </c>
      <c r="XFC165" s="1"/>
      <c r="XFD165" s="1"/>
    </row>
    <row r="166" spans="1:16384">
      <c r="A166" s="20" t="s">
        <v>1392</v>
      </c>
      <c r="B166" s="16" t="s">
        <v>1235</v>
      </c>
      <c r="C166" s="18">
        <f t="shared" si="5"/>
        <v>3044</v>
      </c>
      <c r="D166" s="18">
        <v>1068</v>
      </c>
      <c r="E166" s="18">
        <v>993</v>
      </c>
      <c r="F166" s="18">
        <v>983</v>
      </c>
      <c r="G166" s="18"/>
      <c r="H166" s="18"/>
      <c r="I166" s="18"/>
      <c r="J166" s="18"/>
      <c r="K166" s="18"/>
      <c r="XFC166" s="1"/>
      <c r="XFD166" s="1"/>
    </row>
    <row r="167" ht="24" spans="1:16384">
      <c r="A167" s="20" t="s">
        <v>1393</v>
      </c>
      <c r="B167" s="16" t="s">
        <v>1235</v>
      </c>
      <c r="C167" s="18">
        <f t="shared" si="5"/>
        <v>1200</v>
      </c>
      <c r="D167" s="18">
        <v>700</v>
      </c>
      <c r="E167" s="18"/>
      <c r="F167" s="18">
        <v>500</v>
      </c>
      <c r="G167" s="18"/>
      <c r="H167" s="18"/>
      <c r="I167" s="18"/>
      <c r="J167" s="18"/>
      <c r="K167" s="18"/>
      <c r="XFC167" s="1"/>
      <c r="XFD167" s="1"/>
    </row>
    <row r="168" spans="1:16384">
      <c r="A168" s="20" t="s">
        <v>1394</v>
      </c>
      <c r="B168" s="16" t="s">
        <v>1235</v>
      </c>
      <c r="C168" s="18">
        <f t="shared" si="5"/>
        <v>76</v>
      </c>
      <c r="D168" s="18">
        <v>38</v>
      </c>
      <c r="E168" s="18">
        <v>21</v>
      </c>
      <c r="F168" s="18">
        <v>17</v>
      </c>
      <c r="G168" s="18"/>
      <c r="H168" s="18"/>
      <c r="I168" s="18"/>
      <c r="J168" s="18"/>
      <c r="K168" s="18"/>
      <c r="XFC168" s="1"/>
      <c r="XFD168" s="1"/>
    </row>
    <row r="169" spans="1:16384">
      <c r="A169" s="20" t="s">
        <v>1395</v>
      </c>
      <c r="B169" s="16" t="s">
        <v>1235</v>
      </c>
      <c r="C169" s="18">
        <f t="shared" si="5"/>
        <v>340.15</v>
      </c>
      <c r="D169" s="18">
        <v>99.37</v>
      </c>
      <c r="E169" s="18">
        <v>74.2</v>
      </c>
      <c r="F169" s="18">
        <v>39.67</v>
      </c>
      <c r="G169" s="18">
        <v>23.94</v>
      </c>
      <c r="H169" s="18">
        <v>25.11</v>
      </c>
      <c r="I169" s="18">
        <v>25.69</v>
      </c>
      <c r="J169" s="18">
        <v>21.03</v>
      </c>
      <c r="K169" s="18">
        <v>31.14</v>
      </c>
      <c r="XFC169" s="1"/>
      <c r="XFD169" s="1"/>
    </row>
    <row r="170" ht="24" spans="1:16384">
      <c r="A170" s="20" t="s">
        <v>1396</v>
      </c>
      <c r="B170" s="16" t="s">
        <v>1235</v>
      </c>
      <c r="C170" s="18">
        <f t="shared" ref="C170:C187" si="6">SUM(D170:K170)</f>
        <v>1000</v>
      </c>
      <c r="D170" s="18"/>
      <c r="E170" s="18"/>
      <c r="F170" s="18"/>
      <c r="G170" s="18"/>
      <c r="H170" s="18"/>
      <c r="I170" s="18"/>
      <c r="J170" s="18"/>
      <c r="K170" s="18">
        <v>1000</v>
      </c>
      <c r="XFC170" s="1"/>
      <c r="XFD170" s="1"/>
    </row>
    <row r="171" ht="24" spans="1:16384">
      <c r="A171" s="20" t="s">
        <v>1397</v>
      </c>
      <c r="B171" s="16" t="s">
        <v>1235</v>
      </c>
      <c r="C171" s="18">
        <f t="shared" si="6"/>
        <v>9813</v>
      </c>
      <c r="D171" s="18"/>
      <c r="E171" s="18">
        <v>9813</v>
      </c>
      <c r="F171" s="18"/>
      <c r="G171" s="18"/>
      <c r="H171" s="18"/>
      <c r="I171" s="18"/>
      <c r="J171" s="18"/>
      <c r="K171" s="18"/>
      <c r="XFC171" s="1"/>
      <c r="XFD171" s="1"/>
    </row>
    <row r="172" ht="24" spans="1:16384">
      <c r="A172" s="20" t="s">
        <v>1398</v>
      </c>
      <c r="B172" s="16" t="s">
        <v>1235</v>
      </c>
      <c r="C172" s="18">
        <f t="shared" si="6"/>
        <v>55</v>
      </c>
      <c r="D172" s="18">
        <v>27</v>
      </c>
      <c r="E172" s="18">
        <v>10</v>
      </c>
      <c r="F172" s="18">
        <v>18</v>
      </c>
      <c r="G172" s="18"/>
      <c r="H172" s="18"/>
      <c r="I172" s="18"/>
      <c r="J172" s="18"/>
      <c r="K172" s="18"/>
      <c r="XFC172" s="1"/>
      <c r="XFD172" s="1"/>
    </row>
    <row r="173" ht="24" spans="1:16384">
      <c r="A173" s="20" t="s">
        <v>1399</v>
      </c>
      <c r="B173" s="16" t="s">
        <v>1235</v>
      </c>
      <c r="C173" s="18">
        <f t="shared" si="6"/>
        <v>498.1</v>
      </c>
      <c r="D173" s="18"/>
      <c r="E173" s="18">
        <v>184.9</v>
      </c>
      <c r="F173" s="18">
        <v>313.2</v>
      </c>
      <c r="G173" s="18"/>
      <c r="H173" s="18"/>
      <c r="I173" s="18"/>
      <c r="J173" s="18"/>
      <c r="K173" s="18"/>
      <c r="XFC173" s="1"/>
      <c r="XFD173" s="1"/>
    </row>
    <row r="174" spans="1:16384">
      <c r="A174" s="20" t="s">
        <v>1400</v>
      </c>
      <c r="B174" s="16" t="s">
        <v>1235</v>
      </c>
      <c r="C174" s="18">
        <f t="shared" si="6"/>
        <v>800</v>
      </c>
      <c r="D174" s="18"/>
      <c r="E174" s="18"/>
      <c r="F174" s="18">
        <v>800</v>
      </c>
      <c r="G174" s="18"/>
      <c r="H174" s="18"/>
      <c r="I174" s="18"/>
      <c r="J174" s="18"/>
      <c r="K174" s="18"/>
      <c r="XFC174" s="1"/>
      <c r="XFD174" s="1"/>
    </row>
    <row r="175" spans="1:16384">
      <c r="A175" s="20" t="s">
        <v>1401</v>
      </c>
      <c r="B175" s="16" t="s">
        <v>1235</v>
      </c>
      <c r="C175" s="18">
        <f t="shared" si="6"/>
        <v>60</v>
      </c>
      <c r="D175" s="18"/>
      <c r="E175" s="18">
        <v>60</v>
      </c>
      <c r="F175" s="18"/>
      <c r="G175" s="18"/>
      <c r="H175" s="18"/>
      <c r="I175" s="18"/>
      <c r="J175" s="18"/>
      <c r="K175" s="18"/>
      <c r="XFC175" s="1"/>
      <c r="XFD175" s="1"/>
    </row>
    <row r="176" ht="24" spans="1:16384">
      <c r="A176" s="20" t="s">
        <v>1402</v>
      </c>
      <c r="B176" s="16" t="s">
        <v>1235</v>
      </c>
      <c r="C176" s="18">
        <f t="shared" si="6"/>
        <v>2461.1897</v>
      </c>
      <c r="D176" s="18">
        <v>1082.6771</v>
      </c>
      <c r="E176" s="18">
        <v>674.3897</v>
      </c>
      <c r="F176" s="18">
        <v>427.0329</v>
      </c>
      <c r="G176" s="18"/>
      <c r="H176" s="18"/>
      <c r="I176" s="18"/>
      <c r="J176" s="18">
        <v>83.5278</v>
      </c>
      <c r="K176" s="18">
        <v>193.5622</v>
      </c>
      <c r="XFC176" s="1"/>
      <c r="XFD176" s="1"/>
    </row>
    <row r="177" spans="1:16384">
      <c r="A177" s="20" t="s">
        <v>1403</v>
      </c>
      <c r="B177" s="16" t="s">
        <v>1235</v>
      </c>
      <c r="C177" s="18">
        <f t="shared" si="6"/>
        <v>50</v>
      </c>
      <c r="D177" s="18"/>
      <c r="E177" s="18"/>
      <c r="F177" s="18"/>
      <c r="G177" s="18"/>
      <c r="H177" s="18"/>
      <c r="I177" s="18"/>
      <c r="J177" s="18">
        <v>30</v>
      </c>
      <c r="K177" s="18">
        <v>20</v>
      </c>
      <c r="XFC177" s="1"/>
      <c r="XFD177" s="1"/>
    </row>
    <row r="178" spans="1:16384">
      <c r="A178" s="20" t="s">
        <v>1404</v>
      </c>
      <c r="B178" s="16" t="s">
        <v>1235</v>
      </c>
      <c r="C178" s="18">
        <f t="shared" si="6"/>
        <v>50</v>
      </c>
      <c r="D178" s="18">
        <v>35</v>
      </c>
      <c r="E178" s="18">
        <v>15</v>
      </c>
      <c r="F178" s="18"/>
      <c r="G178" s="18"/>
      <c r="H178" s="18"/>
      <c r="I178" s="18"/>
      <c r="J178" s="18"/>
      <c r="K178" s="18"/>
      <c r="XFC178" s="1"/>
      <c r="XFD178" s="1"/>
    </row>
    <row r="179" spans="1:16384">
      <c r="A179" s="20" t="s">
        <v>1405</v>
      </c>
      <c r="B179" s="16" t="s">
        <v>1235</v>
      </c>
      <c r="C179" s="18">
        <f t="shared" si="6"/>
        <v>83</v>
      </c>
      <c r="D179" s="18">
        <v>24</v>
      </c>
      <c r="E179" s="18">
        <v>30</v>
      </c>
      <c r="F179" s="18">
        <v>29</v>
      </c>
      <c r="G179" s="18"/>
      <c r="H179" s="18"/>
      <c r="I179" s="18"/>
      <c r="J179" s="18"/>
      <c r="K179" s="18"/>
      <c r="XFC179" s="1"/>
      <c r="XFD179" s="1"/>
    </row>
    <row r="180" ht="24" spans="1:16384">
      <c r="A180" s="20" t="s">
        <v>1406</v>
      </c>
      <c r="B180" s="16" t="s">
        <v>1235</v>
      </c>
      <c r="C180" s="18">
        <f t="shared" si="6"/>
        <v>-7533</v>
      </c>
      <c r="D180" s="18">
        <v>-671</v>
      </c>
      <c r="E180" s="18">
        <v>-1023</v>
      </c>
      <c r="F180" s="18"/>
      <c r="G180" s="18"/>
      <c r="H180" s="18"/>
      <c r="I180" s="18"/>
      <c r="J180" s="18"/>
      <c r="K180" s="18">
        <v>-5839</v>
      </c>
      <c r="XFC180" s="1"/>
      <c r="XFD180" s="1"/>
    </row>
    <row r="181" spans="1:16384">
      <c r="A181" s="20" t="s">
        <v>1407</v>
      </c>
      <c r="B181" s="16" t="s">
        <v>1235</v>
      </c>
      <c r="C181" s="18">
        <f t="shared" si="6"/>
        <v>18.280512</v>
      </c>
      <c r="D181" s="18"/>
      <c r="E181" s="18"/>
      <c r="F181" s="18"/>
      <c r="G181" s="18"/>
      <c r="H181" s="18"/>
      <c r="I181" s="18"/>
      <c r="J181" s="18">
        <v>18.280512</v>
      </c>
      <c r="K181" s="18"/>
      <c r="XFC181" s="1"/>
      <c r="XFD181" s="1"/>
    </row>
    <row r="182" ht="24" spans="1:16384">
      <c r="A182" s="20" t="s">
        <v>1408</v>
      </c>
      <c r="B182" s="16" t="s">
        <v>1235</v>
      </c>
      <c r="C182" s="18">
        <f t="shared" si="6"/>
        <v>2000</v>
      </c>
      <c r="D182" s="18"/>
      <c r="E182" s="18"/>
      <c r="F182" s="18"/>
      <c r="G182" s="18"/>
      <c r="H182" s="18"/>
      <c r="I182" s="18"/>
      <c r="J182" s="18">
        <v>2000</v>
      </c>
      <c r="K182" s="18"/>
      <c r="XFC182" s="1"/>
      <c r="XFD182" s="1"/>
    </row>
    <row r="183" spans="1:16384">
      <c r="A183" s="20" t="s">
        <v>1409</v>
      </c>
      <c r="B183" s="16" t="s">
        <v>1235</v>
      </c>
      <c r="C183" s="18">
        <f t="shared" si="6"/>
        <v>426.2</v>
      </c>
      <c r="D183" s="18">
        <v>40.4</v>
      </c>
      <c r="E183" s="18">
        <v>345.4</v>
      </c>
      <c r="F183" s="18">
        <v>40.4</v>
      </c>
      <c r="G183" s="18"/>
      <c r="H183" s="18"/>
      <c r="I183" s="18"/>
      <c r="J183" s="18"/>
      <c r="K183" s="18"/>
      <c r="XFC183" s="1"/>
      <c r="XFD183" s="1"/>
    </row>
    <row r="184" ht="24" spans="1:16384">
      <c r="A184" s="20" t="s">
        <v>1410</v>
      </c>
      <c r="B184" s="16" t="s">
        <v>1235</v>
      </c>
      <c r="C184" s="18">
        <f t="shared" si="6"/>
        <v>49</v>
      </c>
      <c r="D184" s="18">
        <v>12</v>
      </c>
      <c r="E184" s="18">
        <v>8</v>
      </c>
      <c r="F184" s="18">
        <v>16</v>
      </c>
      <c r="G184" s="18"/>
      <c r="H184" s="18">
        <v>4</v>
      </c>
      <c r="I184" s="18">
        <v>7</v>
      </c>
      <c r="J184" s="18">
        <v>2</v>
      </c>
      <c r="K184" s="18"/>
      <c r="XFC184" s="1"/>
      <c r="XFD184" s="1"/>
    </row>
    <row r="185" ht="24" spans="1:16384">
      <c r="A185" s="20" t="s">
        <v>1411</v>
      </c>
      <c r="B185" s="16" t="s">
        <v>1235</v>
      </c>
      <c r="C185" s="18">
        <f t="shared" si="6"/>
        <v>410.27975</v>
      </c>
      <c r="D185" s="18">
        <v>145.092</v>
      </c>
      <c r="E185" s="18">
        <v>101.082</v>
      </c>
      <c r="F185" s="18">
        <v>88.283</v>
      </c>
      <c r="G185" s="18">
        <v>5.91325</v>
      </c>
      <c r="H185" s="18">
        <v>5.56675</v>
      </c>
      <c r="I185" s="18">
        <v>10.2305</v>
      </c>
      <c r="J185" s="18">
        <v>15.77825</v>
      </c>
      <c r="K185" s="18">
        <v>38.334</v>
      </c>
      <c r="XFC185" s="1"/>
      <c r="XFD185" s="1"/>
    </row>
    <row r="186" ht="24" spans="1:16384">
      <c r="A186" s="20" t="s">
        <v>1412</v>
      </c>
      <c r="B186" s="16" t="s">
        <v>1235</v>
      </c>
      <c r="C186" s="18">
        <f t="shared" si="6"/>
        <v>309.914029</v>
      </c>
      <c r="D186" s="18">
        <v>130.1327</v>
      </c>
      <c r="E186" s="18">
        <v>68.24875</v>
      </c>
      <c r="F186" s="18">
        <v>61.794534</v>
      </c>
      <c r="G186" s="18">
        <v>7.279</v>
      </c>
      <c r="H186" s="18">
        <v>5.21995</v>
      </c>
      <c r="I186" s="18">
        <v>6.89825</v>
      </c>
      <c r="J186" s="18">
        <v>11.658295</v>
      </c>
      <c r="K186" s="18">
        <v>18.68255</v>
      </c>
      <c r="XFC186" s="1"/>
      <c r="XFD186" s="1"/>
    </row>
    <row r="187" spans="1:16384">
      <c r="A187" s="20" t="s">
        <v>1413</v>
      </c>
      <c r="B187" s="16" t="s">
        <v>1235</v>
      </c>
      <c r="C187" s="18">
        <f t="shared" si="6"/>
        <v>400</v>
      </c>
      <c r="D187" s="18"/>
      <c r="E187" s="18"/>
      <c r="F187" s="18">
        <v>400</v>
      </c>
      <c r="G187" s="18"/>
      <c r="H187" s="18"/>
      <c r="I187" s="18"/>
      <c r="J187" s="18"/>
      <c r="K187" s="18"/>
      <c r="XFC187" s="1"/>
      <c r="XFD187" s="1"/>
    </row>
  </sheetData>
  <mergeCells count="1">
    <mergeCell ref="A2:K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7" sqref="A7"/>
    </sheetView>
  </sheetViews>
  <sheetFormatPr defaultColWidth="9" defaultRowHeight="13.5" outlineLevelCol="5"/>
  <cols>
    <col min="1" max="1" width="35.375" style="1" customWidth="1"/>
    <col min="2" max="3" width="18.625" style="1" customWidth="1"/>
    <col min="4" max="4" width="16.625" style="1" customWidth="1"/>
    <col min="5" max="5" width="18.625" style="1" customWidth="1"/>
    <col min="6" max="6" width="16.625" style="1" customWidth="1"/>
    <col min="7" max="16384" width="9" style="1"/>
  </cols>
  <sheetData>
    <row r="1" ht="26" customHeight="1"/>
    <row r="2" ht="27" spans="1:6">
      <c r="A2" s="2" t="s">
        <v>1414</v>
      </c>
      <c r="B2" s="2"/>
      <c r="C2" s="2"/>
      <c r="D2" s="2"/>
      <c r="E2" s="2"/>
      <c r="F2" s="2"/>
    </row>
    <row r="3" ht="26" customHeight="1" spans="6:6">
      <c r="F3" s="11" t="s">
        <v>1</v>
      </c>
    </row>
    <row r="4" ht="26" customHeight="1" spans="1:6">
      <c r="A4" s="5" t="s">
        <v>1219</v>
      </c>
      <c r="B4" s="5" t="s">
        <v>1415</v>
      </c>
      <c r="C4" s="5" t="s">
        <v>1416</v>
      </c>
      <c r="D4" s="5" t="s">
        <v>1417</v>
      </c>
      <c r="E4" s="5" t="s">
        <v>1418</v>
      </c>
      <c r="F4" s="5" t="s">
        <v>1419</v>
      </c>
    </row>
    <row r="5" ht="26" customHeight="1" spans="1:6">
      <c r="A5" s="6" t="s">
        <v>1420</v>
      </c>
      <c r="B5" s="12">
        <f>B6+B7+B10</f>
        <v>2844.31</v>
      </c>
      <c r="C5" s="12">
        <f>C6+C7+C10</f>
        <v>2079.31</v>
      </c>
      <c r="D5" s="13">
        <f t="shared" ref="D5:D10" si="0">C5/B5</f>
        <v>0.731041975030851</v>
      </c>
      <c r="E5" s="12">
        <f>E6+E7+E10</f>
        <v>-765</v>
      </c>
      <c r="F5" s="13">
        <f t="shared" ref="F5:F10" si="1">E5/B5</f>
        <v>-0.268958024969149</v>
      </c>
    </row>
    <row r="6" ht="26" customHeight="1" spans="1:6">
      <c r="A6" s="14" t="s">
        <v>1421</v>
      </c>
      <c r="B6" s="12">
        <v>129.09</v>
      </c>
      <c r="C6" s="12">
        <v>159.36</v>
      </c>
      <c r="D6" s="13">
        <f t="shared" si="0"/>
        <v>1.23448756681385</v>
      </c>
      <c r="E6" s="12">
        <f t="shared" ref="E6:E10" si="2">C6-B6</f>
        <v>30.27</v>
      </c>
      <c r="F6" s="13">
        <f t="shared" si="1"/>
        <v>0.234487566813851</v>
      </c>
    </row>
    <row r="7" ht="26" customHeight="1" spans="1:6">
      <c r="A7" s="14" t="s">
        <v>1422</v>
      </c>
      <c r="B7" s="12">
        <f>B8+B9</f>
        <v>2437.66</v>
      </c>
      <c r="C7" s="12">
        <f>C8+C9</f>
        <v>1719.06</v>
      </c>
      <c r="D7" s="13">
        <f t="shared" si="0"/>
        <v>0.705209093967165</v>
      </c>
      <c r="E7" s="12">
        <f t="shared" si="2"/>
        <v>-718.6</v>
      </c>
      <c r="F7" s="13">
        <f t="shared" si="1"/>
        <v>-0.294790906032835</v>
      </c>
    </row>
    <row r="8" ht="26" customHeight="1" spans="1:6">
      <c r="A8" s="14" t="s">
        <v>1423</v>
      </c>
      <c r="B8" s="12">
        <v>362.9</v>
      </c>
      <c r="C8" s="12">
        <v>270.34</v>
      </c>
      <c r="D8" s="13">
        <f t="shared" si="0"/>
        <v>0.744943510608983</v>
      </c>
      <c r="E8" s="12">
        <f t="shared" si="2"/>
        <v>-92.56</v>
      </c>
      <c r="F8" s="13">
        <f t="shared" si="1"/>
        <v>-0.255056489391017</v>
      </c>
    </row>
    <row r="9" ht="26" customHeight="1" spans="1:6">
      <c r="A9" s="14" t="s">
        <v>1424</v>
      </c>
      <c r="B9" s="12">
        <v>2074.76</v>
      </c>
      <c r="C9" s="12">
        <v>1448.72</v>
      </c>
      <c r="D9" s="13">
        <f t="shared" si="0"/>
        <v>0.69825907574852</v>
      </c>
      <c r="E9" s="12">
        <f t="shared" si="2"/>
        <v>-626.04</v>
      </c>
      <c r="F9" s="13">
        <f t="shared" si="1"/>
        <v>-0.30174092425148</v>
      </c>
    </row>
    <row r="10" ht="26" customHeight="1" spans="1:6">
      <c r="A10" s="14" t="s">
        <v>1425</v>
      </c>
      <c r="B10" s="12">
        <v>277.56</v>
      </c>
      <c r="C10" s="12">
        <v>200.89</v>
      </c>
      <c r="D10" s="13">
        <f t="shared" si="0"/>
        <v>0.723771436806456</v>
      </c>
      <c r="E10" s="12">
        <f t="shared" si="2"/>
        <v>-76.67</v>
      </c>
      <c r="F10" s="13">
        <f t="shared" si="1"/>
        <v>-0.276228563193544</v>
      </c>
    </row>
  </sheetData>
  <mergeCells count="1">
    <mergeCell ref="A2:F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0" sqref="A10:D12"/>
    </sheetView>
  </sheetViews>
  <sheetFormatPr defaultColWidth="9" defaultRowHeight="13.5" outlineLevelCol="3"/>
  <cols>
    <col min="1" max="3" width="18.625" customWidth="1"/>
    <col min="4" max="4" width="28.125" customWidth="1"/>
  </cols>
  <sheetData>
    <row r="1" spans="1:4">
      <c r="A1" s="1"/>
      <c r="B1" s="1"/>
      <c r="C1" s="1"/>
      <c r="D1" s="1"/>
    </row>
    <row r="2" ht="27" spans="1:4">
      <c r="A2" s="2" t="s">
        <v>1426</v>
      </c>
      <c r="B2" s="2"/>
      <c r="C2" s="2"/>
      <c r="D2" s="2"/>
    </row>
    <row r="3" ht="20" customHeight="1" spans="1:4">
      <c r="A3" s="3"/>
      <c r="B3" s="3"/>
      <c r="C3" s="3"/>
      <c r="D3" s="4" t="s">
        <v>1</v>
      </c>
    </row>
    <row r="4" ht="45" customHeight="1" spans="1:4">
      <c r="A4" s="5" t="s">
        <v>1427</v>
      </c>
      <c r="B4" s="5" t="s">
        <v>1428</v>
      </c>
      <c r="C4" s="5" t="s">
        <v>1429</v>
      </c>
      <c r="D4" s="5" t="s">
        <v>1430</v>
      </c>
    </row>
    <row r="5" ht="40" customHeight="1" spans="1:4">
      <c r="A5" s="6" t="s">
        <v>1431</v>
      </c>
      <c r="B5" s="7">
        <f>SUM(B6:B9)</f>
        <v>696971</v>
      </c>
      <c r="C5" s="7">
        <f>631336.5+1183.89</f>
        <v>632520.39</v>
      </c>
      <c r="D5" s="8"/>
    </row>
    <row r="6" ht="40" customHeight="1" spans="1:4">
      <c r="A6" s="6" t="s">
        <v>1432</v>
      </c>
      <c r="B6" s="7">
        <v>650435</v>
      </c>
      <c r="C6" s="7">
        <f>C5-SUM(C7:C9)</f>
        <v>572364.39</v>
      </c>
      <c r="D6" s="9" t="s">
        <v>1433</v>
      </c>
    </row>
    <row r="7" ht="40" customHeight="1" spans="1:4">
      <c r="A7" s="6" t="s">
        <v>1222</v>
      </c>
      <c r="B7" s="7">
        <v>21467</v>
      </c>
      <c r="C7" s="7">
        <v>14764</v>
      </c>
      <c r="D7" s="9"/>
    </row>
    <row r="8" ht="40" customHeight="1" spans="1:4">
      <c r="A8" s="6" t="s">
        <v>1223</v>
      </c>
      <c r="B8" s="7">
        <v>17774</v>
      </c>
      <c r="C8" s="7">
        <v>38103</v>
      </c>
      <c r="D8" s="9" t="s">
        <v>1434</v>
      </c>
    </row>
    <row r="9" ht="40" customHeight="1" spans="1:4">
      <c r="A9" s="6" t="s">
        <v>1224</v>
      </c>
      <c r="B9" s="7">
        <v>7295</v>
      </c>
      <c r="C9" s="7">
        <v>7289</v>
      </c>
      <c r="D9" s="9"/>
    </row>
    <row r="10" spans="1:4">
      <c r="A10" s="10" t="s">
        <v>1435</v>
      </c>
      <c r="B10" s="10"/>
      <c r="C10" s="10"/>
      <c r="D10" s="10"/>
    </row>
    <row r="11" spans="1:4">
      <c r="A11" s="10"/>
      <c r="B11" s="10"/>
      <c r="C11" s="10"/>
      <c r="D11" s="10"/>
    </row>
    <row r="12" spans="1:4">
      <c r="A12" s="10"/>
      <c r="B12" s="10"/>
      <c r="C12" s="10"/>
      <c r="D12" s="10"/>
    </row>
  </sheetData>
  <mergeCells count="2">
    <mergeCell ref="A2:D2"/>
    <mergeCell ref="A10:D1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表1-1-全市收支</vt:lpstr>
      <vt:lpstr>表1-2-市直收支</vt:lpstr>
      <vt:lpstr>表1-3-市直支出</vt:lpstr>
      <vt:lpstr>表1-4-市直基本支出</vt:lpstr>
      <vt:lpstr>表1-5-转移支付</vt:lpstr>
      <vt:lpstr>表1-6-市直三公经费</vt:lpstr>
      <vt:lpstr>表1-7-一般债务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murasaki</cp:lastModifiedBy>
  <dcterms:created xsi:type="dcterms:W3CDTF">2019-10-31T07:11:00Z</dcterms:created>
  <dcterms:modified xsi:type="dcterms:W3CDTF">2021-05-25T06:37:49Z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AE399924191A43B6A9D02E5BC5AD5B7D</vt:lpwstr>
  </property>
</Properties>
</file>