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766" activeTab="4"/>
  </bookViews>
  <sheets>
    <sheet name="表2-1-全市收支" sheetId="4" r:id="rId1"/>
    <sheet name="表2-2-市直收支" sheetId="5" r:id="rId2"/>
    <sheet name="表2-3-市直支出" sheetId="7" r:id="rId3"/>
    <sheet name="表2-4-全市政府性基金转移支付" sheetId="1" r:id="rId4"/>
    <sheet name="表2-5-专项债务限额及余额" sheetId="6" r:id="rId5"/>
  </sheets>
  <calcPr calcId="144525"/>
</workbook>
</file>

<file path=xl/sharedStrings.xml><?xml version="1.0" encoding="utf-8"?>
<sst xmlns="http://schemas.openxmlformats.org/spreadsheetml/2006/main" count="375" uniqueCount="289">
  <si>
    <t>2018年鄂州市政府性基金预算收支决算表（全市）</t>
  </si>
  <si>
    <t>单位：万元</t>
  </si>
  <si>
    <t>预算科目</t>
  </si>
  <si>
    <t>决算数</t>
  </si>
  <si>
    <t>一、政府性基金收入</t>
  </si>
  <si>
    <t>一、科学技术支出</t>
  </si>
  <si>
    <t>国有土地收益基金收入</t>
  </si>
  <si>
    <t>二、文化体育与传媒支出</t>
  </si>
  <si>
    <t>农业土地开发资金收入</t>
  </si>
  <si>
    <t>三、社会保障和就业支出</t>
  </si>
  <si>
    <t>国有土地使用权出让收入</t>
  </si>
  <si>
    <t>四、节能环保支出</t>
  </si>
  <si>
    <t>城市基础设施配套费收入</t>
  </si>
  <si>
    <t>五、城乡社区支出</t>
  </si>
  <si>
    <t>污水处理费收入</t>
  </si>
  <si>
    <t>六、农林水支出</t>
  </si>
  <si>
    <t>其他政府性基金收入</t>
  </si>
  <si>
    <t>七、交通运输支出</t>
  </si>
  <si>
    <t>二、专项债券对应项目专项收入</t>
  </si>
  <si>
    <t>八、资源勘探信息等支出</t>
  </si>
  <si>
    <t>九、商业服务业等支出</t>
  </si>
  <si>
    <t>十、其他支出</t>
  </si>
  <si>
    <t>十一、债务付息支出</t>
  </si>
  <si>
    <t>十二、债务发行费用支出</t>
  </si>
  <si>
    <t>本年收入合计</t>
  </si>
  <si>
    <t>本年支出合计</t>
  </si>
  <si>
    <t>上级补助收入</t>
  </si>
  <si>
    <t>上解上级支出</t>
  </si>
  <si>
    <t>上年结余</t>
  </si>
  <si>
    <t>调入资金</t>
  </si>
  <si>
    <t>调出资金</t>
  </si>
  <si>
    <t>债务（转贷）收入</t>
  </si>
  <si>
    <t>债务还本支出</t>
  </si>
  <si>
    <t>支出总计（不含结余）</t>
  </si>
  <si>
    <t>年终结余</t>
  </si>
  <si>
    <t>收 入 总 计</t>
  </si>
  <si>
    <t>支 出 总 计</t>
  </si>
  <si>
    <t>2018年鄂州市政府性基金预算收支决算表（市直）</t>
  </si>
  <si>
    <t>彩票公益金收入</t>
  </si>
  <si>
    <t>补助下级支出</t>
  </si>
  <si>
    <t>2018年鄂州市市直政府性基金预算支出决算表</t>
  </si>
  <si>
    <t>单位:万元</t>
  </si>
  <si>
    <t>科目编码</t>
  </si>
  <si>
    <t>科目名称</t>
  </si>
  <si>
    <t>政府性基金预算支出</t>
  </si>
  <si>
    <t>科学技术支出</t>
  </si>
  <si>
    <t xml:space="preserve">  核电站乏燃料处理处置基金支出</t>
  </si>
  <si>
    <t xml:space="preserve">    乏燃料运输</t>
  </si>
  <si>
    <t xml:space="preserve">    乏燃料离堆贮存</t>
  </si>
  <si>
    <t xml:space="preserve">    乏燃料后处理</t>
  </si>
  <si>
    <t xml:space="preserve">    高放废物的处理处置</t>
  </si>
  <si>
    <t xml:space="preserve">    乏燃料后处理厂的建设、运行、改造和退役</t>
  </si>
  <si>
    <t xml:space="preserve">    其他乏燃料处理处置基金支出</t>
  </si>
  <si>
    <t>文化体育与传媒支出</t>
  </si>
  <si>
    <t xml:space="preserve">  国家电影事业发展专项资金及对应专项债务收入安排的支出</t>
  </si>
  <si>
    <t xml:space="preserve">    资助国产影片放映</t>
  </si>
  <si>
    <t xml:space="preserve">    资助城市影院</t>
  </si>
  <si>
    <t xml:space="preserve">    资助少数民族电影译制</t>
  </si>
  <si>
    <t xml:space="preserve">    其他国家电影事业发展专项资金支出</t>
  </si>
  <si>
    <t>社会保障和就业支出</t>
  </si>
  <si>
    <t xml:space="preserve">  大中型水库移民后期扶持基金支出</t>
  </si>
  <si>
    <t xml:space="preserve">    移民补助</t>
  </si>
  <si>
    <t xml:space="preserve">    基础设施建设和经济发展</t>
  </si>
  <si>
    <t xml:space="preserve">    其他大中型水库移民后期扶持基金支出</t>
  </si>
  <si>
    <t xml:space="preserve">  小型水库移民扶助基金及对应专项债务收入安排的支出</t>
  </si>
  <si>
    <t xml:space="preserve">    其他小型水库移民扶助基金支出</t>
  </si>
  <si>
    <t>节能环保支出</t>
  </si>
  <si>
    <t xml:space="preserve">  可再生能源电价附加收入安排的支出</t>
  </si>
  <si>
    <t xml:space="preserve">    风力发电补助</t>
  </si>
  <si>
    <t xml:space="preserve">    太阳能发电补助</t>
  </si>
  <si>
    <t xml:space="preserve">    生物质能发电补助</t>
  </si>
  <si>
    <t xml:space="preserve">    其他可再生能源电价附加收入安排的支出</t>
  </si>
  <si>
    <t xml:space="preserve">  废弃电器电子产品处理基金支出</t>
  </si>
  <si>
    <t xml:space="preserve">    回收处理费用补贴</t>
  </si>
  <si>
    <t xml:space="preserve">    信息系统建设</t>
  </si>
  <si>
    <t xml:space="preserve">    基金征管经费</t>
  </si>
  <si>
    <t xml:space="preserve">    其他废弃电器电子产品处理基金支出</t>
  </si>
  <si>
    <t>城乡社区支出</t>
  </si>
  <si>
    <t xml:space="preserve">  国有土地使用权出让收入及对应专项债务收入安排的支出</t>
  </si>
  <si>
    <t xml:space="preserve">    征地和拆迁补偿支出</t>
  </si>
  <si>
    <t xml:space="preserve">    土地开发支出</t>
  </si>
  <si>
    <t xml:space="preserve">    城市建设支出</t>
  </si>
  <si>
    <t xml:space="preserve">    农村基础设施建设支出</t>
  </si>
  <si>
    <t xml:space="preserve">    补助被征地农民支出</t>
  </si>
  <si>
    <t xml:space="preserve">    土地出让业务支出</t>
  </si>
  <si>
    <t xml:space="preserve">    廉租住房支出</t>
  </si>
  <si>
    <t xml:space="preserve">    支付破产或改制企业职工安置费</t>
  </si>
  <si>
    <t xml:space="preserve">    棚户区改造支出</t>
  </si>
  <si>
    <t xml:space="preserve">    公共租赁住房支出</t>
  </si>
  <si>
    <t xml:space="preserve">    保障性住房租金补贴</t>
  </si>
  <si>
    <t xml:space="preserve">    其他国有土地使用权出让收入安排的支出</t>
  </si>
  <si>
    <t xml:space="preserve">  国有土地收益基金及对应专项债务收入安排的支出</t>
  </si>
  <si>
    <t xml:space="preserve">    其他国有土地收益基金支出</t>
  </si>
  <si>
    <t xml:space="preserve">  农业土地开发资金及对应专项债务收入安排的支出</t>
  </si>
  <si>
    <t xml:space="preserve">  城市基础设施配套费及对应专项债务收入安排的支出</t>
  </si>
  <si>
    <t xml:space="preserve">    城市公共设施</t>
  </si>
  <si>
    <t xml:space="preserve">    城市环境卫生</t>
  </si>
  <si>
    <t xml:space="preserve">    公有房屋</t>
  </si>
  <si>
    <t xml:space="preserve">    城市防洪</t>
  </si>
  <si>
    <t xml:space="preserve">    其他城市基础设施配套费安排的支出</t>
  </si>
  <si>
    <t xml:space="preserve">  污水处理费及对应专项债务收入安排的支出</t>
  </si>
  <si>
    <t xml:space="preserve">    污水处理设施建设和运营</t>
  </si>
  <si>
    <t xml:space="preserve">    代征手续费</t>
  </si>
  <si>
    <t xml:space="preserve">    其他污水处理费安排的支出</t>
  </si>
  <si>
    <t>农林水支出</t>
  </si>
  <si>
    <t xml:space="preserve">  大中型水库库区基金及对应专项债务收入安排的支出</t>
  </si>
  <si>
    <t xml:space="preserve">    解决移民遗留问题</t>
  </si>
  <si>
    <t xml:space="preserve">    库区防护工程维护</t>
  </si>
  <si>
    <t xml:space="preserve">    其他大中型水库库区基金支出</t>
  </si>
  <si>
    <t xml:space="preserve">  三峡水库库区基金支出</t>
  </si>
  <si>
    <t xml:space="preserve">    库区维护和管理</t>
  </si>
  <si>
    <t xml:space="preserve">    其他三峡水库库区基金支出</t>
  </si>
  <si>
    <t xml:space="preserve">  国家重大水利工程建设基金及对应专项债务收入安排的支出</t>
  </si>
  <si>
    <t xml:space="preserve">    南水北调工程建设</t>
  </si>
  <si>
    <t xml:space="preserve">    三峡工程后续工作</t>
  </si>
  <si>
    <t xml:space="preserve">    地方重大水利工程建设</t>
  </si>
  <si>
    <t xml:space="preserve">    其他重大水利工程建设基金支出</t>
  </si>
  <si>
    <t>交通运输支出</t>
  </si>
  <si>
    <t xml:space="preserve">  海南省高等级公路车辆通行附加费及对应专项债务收入安排的支出</t>
  </si>
  <si>
    <t xml:space="preserve">    公路建设</t>
  </si>
  <si>
    <t xml:space="preserve">    公路养护</t>
  </si>
  <si>
    <t xml:space="preserve">    公路还贷</t>
  </si>
  <si>
    <t xml:space="preserve">    其他海南省高等级公路车辆通行附加费安排的支出</t>
  </si>
  <si>
    <t xml:space="preserve">  车辆通行费及对应专项债务收入安排的支出</t>
  </si>
  <si>
    <t xml:space="preserve">    政府还贷公路养护</t>
  </si>
  <si>
    <t xml:space="preserve">    政府还贷公路管理</t>
  </si>
  <si>
    <t xml:space="preserve">    其他车辆通行费安排的支出</t>
  </si>
  <si>
    <t xml:space="preserve">  港口建设费及对应专项债务收入安排的支出</t>
  </si>
  <si>
    <t xml:space="preserve">    港口设施</t>
  </si>
  <si>
    <t xml:space="preserve">    航道建设和维护</t>
  </si>
  <si>
    <t xml:space="preserve">    航运保障系统建设</t>
  </si>
  <si>
    <t xml:space="preserve">    其他港口建设费安排的支出</t>
  </si>
  <si>
    <t xml:space="preserve">  铁路建设基金支出</t>
  </si>
  <si>
    <t xml:space="preserve">    铁路建设投资</t>
  </si>
  <si>
    <t xml:space="preserve">    购置铁路机车车辆</t>
  </si>
  <si>
    <t xml:space="preserve">    铁路还贷</t>
  </si>
  <si>
    <t xml:space="preserve">    建设项目铺底资金</t>
  </si>
  <si>
    <t xml:space="preserve">    勘测设计</t>
  </si>
  <si>
    <t xml:space="preserve">    注册资本金</t>
  </si>
  <si>
    <t xml:space="preserve">    周转资金</t>
  </si>
  <si>
    <t xml:space="preserve">    其他铁路建设基金支出</t>
  </si>
  <si>
    <t xml:space="preserve">  船舶油污损害赔偿基金支出</t>
  </si>
  <si>
    <t xml:space="preserve">    应急处置费用</t>
  </si>
  <si>
    <t xml:space="preserve">    控制清除污染</t>
  </si>
  <si>
    <t xml:space="preserve">    损失补偿</t>
  </si>
  <si>
    <t xml:space="preserve">    生态恢复</t>
  </si>
  <si>
    <t xml:space="preserve">    监视监测</t>
  </si>
  <si>
    <t xml:space="preserve">    其他船舶油污损害赔偿基金支出</t>
  </si>
  <si>
    <t xml:space="preserve">  民航发展基金支出</t>
  </si>
  <si>
    <t xml:space="preserve">    民航机场建设</t>
  </si>
  <si>
    <t xml:space="preserve">    空管系统建设</t>
  </si>
  <si>
    <t xml:space="preserve">    民航安全</t>
  </si>
  <si>
    <t xml:space="preserve">    航线和机场补贴</t>
  </si>
  <si>
    <t xml:space="preserve">    民航节能减排</t>
  </si>
  <si>
    <t xml:space="preserve">    通用航空发展</t>
  </si>
  <si>
    <t xml:space="preserve">    征管经费</t>
  </si>
  <si>
    <t xml:space="preserve">    其他民航发展基金支出</t>
  </si>
  <si>
    <t>资源勘探信息等支出</t>
  </si>
  <si>
    <t xml:space="preserve">  农网还贷资金支出</t>
  </si>
  <si>
    <t xml:space="preserve">    中央农网还贷资金支出</t>
  </si>
  <si>
    <t xml:space="preserve">    地方农网还贷资金支出</t>
  </si>
  <si>
    <t xml:space="preserve">    其他农网还贷资金支出</t>
  </si>
  <si>
    <t>商业服务业等支出</t>
  </si>
  <si>
    <t xml:space="preserve">  旅游发展基金支出</t>
  </si>
  <si>
    <t xml:space="preserve">    宣传促销</t>
  </si>
  <si>
    <t xml:space="preserve">    行业规划</t>
  </si>
  <si>
    <t xml:space="preserve">    旅游事业补助</t>
  </si>
  <si>
    <t xml:space="preserve">    地方旅游开发项目补助</t>
  </si>
  <si>
    <t xml:space="preserve">    其他旅游发展基金支出</t>
  </si>
  <si>
    <t>金融支出</t>
  </si>
  <si>
    <t xml:space="preserve">  金融调控支出</t>
  </si>
  <si>
    <t xml:space="preserve">    中央特别国债经营基金支出</t>
  </si>
  <si>
    <t xml:space="preserve">    中央特别国债经营基金财务支出</t>
  </si>
  <si>
    <t>其他支出</t>
  </si>
  <si>
    <t xml:space="preserve">  其他政府性基金及对应专项债务收入安排的支出</t>
  </si>
  <si>
    <t xml:space="preserve">  彩票发行销售机构业务费安排的支出</t>
  </si>
  <si>
    <t xml:space="preserve">    福利彩票发行机构的业务费支出</t>
  </si>
  <si>
    <t xml:space="preserve">    体育彩票发行机构的业务费支出</t>
  </si>
  <si>
    <t xml:space="preserve">    福利彩票销售机构的业务费支出</t>
  </si>
  <si>
    <t xml:space="preserve">    体育彩票销售机构的业务费支出</t>
  </si>
  <si>
    <t xml:space="preserve">    彩票兑奖周转金支出</t>
  </si>
  <si>
    <t xml:space="preserve">    彩票发行销售风险基金支出</t>
  </si>
  <si>
    <t xml:space="preserve">    彩票市场调控资金支出</t>
  </si>
  <si>
    <t xml:space="preserve">    其他彩票发行销售机构业务费安排的支出</t>
  </si>
  <si>
    <t xml:space="preserve">  彩票公益金及对应专项债务收入安排的支出</t>
  </si>
  <si>
    <t xml:space="preserve">    用于补充全国社会保障基金的彩票公益金支出</t>
  </si>
  <si>
    <t xml:space="preserve">    用于社会福利的彩票公益金支出</t>
  </si>
  <si>
    <t xml:space="preserve">    用于体育事业的彩票公益金支出</t>
  </si>
  <si>
    <t xml:space="preserve">    用于教育事业的彩票公益金支出</t>
  </si>
  <si>
    <t xml:space="preserve">    用于红十字事业的彩票公益金支出</t>
  </si>
  <si>
    <t xml:space="preserve">    用于残疾人事业的彩票公益金支出</t>
  </si>
  <si>
    <t xml:space="preserve">    用于文化事业的彩票公益金支出</t>
  </si>
  <si>
    <t xml:space="preserve">    用于扶贫的彩票公益金支出</t>
  </si>
  <si>
    <t xml:space="preserve">    用于法律援助的彩票公益金支出</t>
  </si>
  <si>
    <t xml:space="preserve">    用于城乡医疗救助的彩票公益金支出</t>
  </si>
  <si>
    <t xml:space="preserve">    用于其他社会公益事业的彩票公益金支出</t>
  </si>
  <si>
    <t>债务付息支出</t>
  </si>
  <si>
    <t xml:space="preserve">  地方政府专项债务付息支出</t>
  </si>
  <si>
    <t xml:space="preserve">    海南省高等级公路车辆通行附加费债务付息支出</t>
  </si>
  <si>
    <t xml:space="preserve">    港口建设费债务付息支出</t>
  </si>
  <si>
    <t xml:space="preserve">    国家电影事业发展专项资金债务付息支出</t>
  </si>
  <si>
    <t xml:space="preserve">    国有土地使用权出让金债务付息支出</t>
  </si>
  <si>
    <t xml:space="preserve">    国有土地收益基金债务付息支出</t>
  </si>
  <si>
    <t xml:space="preserve">    农业土地开发资金债务付息支出</t>
  </si>
  <si>
    <t xml:space="preserve">    大中型水库库区基金债务付息支出</t>
  </si>
  <si>
    <t xml:space="preserve">    彩票公益金债务付息支出</t>
  </si>
  <si>
    <t xml:space="preserve">    城市基础设施配套费债务付息支出</t>
  </si>
  <si>
    <t xml:space="preserve">    小型水库移民扶助基金债务付息支出</t>
  </si>
  <si>
    <t xml:space="preserve">    国家重大水利工程建设基金债务付息支出</t>
  </si>
  <si>
    <t xml:space="preserve">    车辆通行费债务付息支出</t>
  </si>
  <si>
    <t xml:space="preserve">    污水处理费债务付息支出</t>
  </si>
  <si>
    <t xml:space="preserve">    土地储备专项债券付息支出</t>
  </si>
  <si>
    <t xml:space="preserve">    政府收费公路专项债券付息支出</t>
  </si>
  <si>
    <t xml:space="preserve">    其他地方自行试点项目收益专项债券付息支出</t>
  </si>
  <si>
    <t xml:space="preserve">    其他政府性基金债务付息支出</t>
  </si>
  <si>
    <t>债务发行费用支出</t>
  </si>
  <si>
    <t xml:space="preserve">  地方政府专项债务发行费用支出</t>
  </si>
  <si>
    <t xml:space="preserve">    海南省高等级公路车辆通行附加费债务发行费用支出</t>
  </si>
  <si>
    <t xml:space="preserve">    港口建设费债务发行费用支出</t>
  </si>
  <si>
    <t xml:space="preserve">    国家电影事业发展专项资金债务发行费用支出</t>
  </si>
  <si>
    <t xml:space="preserve">    国有土地使用权出让金债务发行费用支出</t>
  </si>
  <si>
    <t xml:space="preserve">    国有土地收益基金债务发行费用支出</t>
  </si>
  <si>
    <t xml:space="preserve">    农业土地开发资金债务发行费用支出</t>
  </si>
  <si>
    <t xml:space="preserve">    大中型水库库区基金债务发行费用支出</t>
  </si>
  <si>
    <t xml:space="preserve">    彩票公益金债务发行费用支出</t>
  </si>
  <si>
    <t xml:space="preserve">    城市基础设施配套费债务发行费用支出</t>
  </si>
  <si>
    <t xml:space="preserve">    小型水库移民扶助基金债务发行费用支出</t>
  </si>
  <si>
    <t xml:space="preserve">    国家重大水利工程建设基金债务发行费用支出</t>
  </si>
  <si>
    <t xml:space="preserve">    车辆通行费债务发行费用支出</t>
  </si>
  <si>
    <t xml:space="preserve">    污水处理费债务发行费用支出</t>
  </si>
  <si>
    <t xml:space="preserve">    土地储备专项债券发行费用支出</t>
  </si>
  <si>
    <t xml:space="preserve">    政府收费公路专项债券发行费用支出</t>
  </si>
  <si>
    <t xml:space="preserve">    其他地方自行试点项目收益专项债券发行费用支出</t>
  </si>
  <si>
    <t xml:space="preserve">    其他政府性基金债务发行费用支出</t>
  </si>
  <si>
    <t>2018年鄂州市政府性基金转移支付表</t>
  </si>
  <si>
    <t>项  目</t>
  </si>
  <si>
    <t>全市总计</t>
  </si>
  <si>
    <t>区级合计</t>
  </si>
  <si>
    <t>鄂城区</t>
  </si>
  <si>
    <t>华容区</t>
  </si>
  <si>
    <t>梁子湖区</t>
  </si>
  <si>
    <t>凤凰街办</t>
  </si>
  <si>
    <t>古楼街办</t>
  </si>
  <si>
    <t>西山街办</t>
  </si>
  <si>
    <t>鄂州开发区</t>
  </si>
  <si>
    <t>葛店开发区</t>
  </si>
  <si>
    <t>总计</t>
  </si>
  <si>
    <t>-</t>
  </si>
  <si>
    <t>省级资金</t>
  </si>
  <si>
    <t>市级资金</t>
  </si>
  <si>
    <t>2017年福彩公益金</t>
  </si>
  <si>
    <t>2017年大中型水库移民后期扶持基金（政策实施工作专项补助经费）</t>
  </si>
  <si>
    <t>2017年大中型水库移民后期扶持基金（项目基金）</t>
  </si>
  <si>
    <t>2017年旅游发展基金补助地方项目资金</t>
  </si>
  <si>
    <t>2017年省本级体育彩票公益金补助经费</t>
  </si>
  <si>
    <t>2017年养老服务体系建设补助资金</t>
  </si>
  <si>
    <t>2018年美丽乡村建设以奖代补资金</t>
  </si>
  <si>
    <t>2018年美丽乡村建设资金</t>
  </si>
  <si>
    <t>2018年大中型水库移民培训资金</t>
  </si>
  <si>
    <t>2018年大中型水库移民后期扶持基金</t>
  </si>
  <si>
    <t>2018年大中型水库移民后期扶持基金项目资金</t>
  </si>
  <si>
    <t>2018年旅游发展基金补助地方项目资金</t>
  </si>
  <si>
    <t>2018年省本级体育专项补助经费</t>
  </si>
  <si>
    <t>2018年省级社会福利和社会事务补助资金</t>
  </si>
  <si>
    <t>2018年中央集中彩票公益金支持地方体育事业专项经费</t>
  </si>
  <si>
    <t>2018年中央专项彩票公益金支持乡村学校少年宫项目资金</t>
  </si>
  <si>
    <t>2018年农村福利院平安工程补助资金</t>
  </si>
  <si>
    <t>凤凰街办凤凰综合市场土地出让金</t>
  </si>
  <si>
    <t>凤凰街办莲花村吴都春天南侧地块附着物补偿</t>
  </si>
  <si>
    <t>葛店开发区土地出让价款</t>
  </si>
  <si>
    <t>葛店开发区土地出让金</t>
  </si>
  <si>
    <t>古楼街办土地出让金</t>
  </si>
  <si>
    <t>花湖开发区土地出让金</t>
  </si>
  <si>
    <t>华容区土地出让金</t>
  </si>
  <si>
    <t>机场核心区征地资金</t>
  </si>
  <si>
    <t>鄂州经济开发区11宗地块土地出让价款结算资金</t>
  </si>
  <si>
    <t>鄂州经济开发区7宗地块土地出让价款结算资金</t>
  </si>
  <si>
    <t>梧桐湖新区基础设施建设资金</t>
  </si>
  <si>
    <t>拨付葛店开发区征地拆迁安置等资金</t>
  </si>
  <si>
    <t>2018年鄂州市政府专项债务限额及余额情况表</t>
  </si>
  <si>
    <t>地区</t>
  </si>
  <si>
    <t>专项债务限额</t>
  </si>
  <si>
    <t>专项债务余额</t>
  </si>
  <si>
    <t>备注</t>
  </si>
  <si>
    <t>鄂州市</t>
  </si>
  <si>
    <t>市本级</t>
  </si>
  <si>
    <t>市本级包括市直、葛店开发区、鄂州开发区数据</t>
  </si>
  <si>
    <t>其中专项债券以市本级名义发行后转贷</t>
  </si>
  <si>
    <t>说明：三个区的专项债券以市本级名义发行后转贷，在债务系统中未分配到各区，故省财政厅下达债务限额时未分配三个区该部分债券限额。</t>
  </si>
</sst>
</file>

<file path=xl/styles.xml><?xml version="1.0" encoding="utf-8"?>
<styleSheet xmlns="http://schemas.openxmlformats.org/spreadsheetml/2006/main">
  <numFmts count="6">
    <numFmt numFmtId="42" formatCode="_(&quot;HK$&quot;* #,##0_);_(&quot;HK$&quot;* \(#,##0\);_(&quot;HK$&quot;* &quot;-&quot;_);_(@_)"/>
    <numFmt numFmtId="176" formatCode="_(&quot;HK$&quot;* #,##0.00_);_(&quot;HK$&quot;* \(#,##0.00\);_(&quot;HK$&quot;* &quot;-&quot;??_);_(@_)"/>
    <numFmt numFmtId="177" formatCode="#,##0_ "/>
    <numFmt numFmtId="41" formatCode="_(* #,##0_);_(* \(#,##0\);_(* &quot;-&quot;_);_(@_)"/>
    <numFmt numFmtId="43" formatCode="_(* #,##0.00_);_(* \(#,##0.00\);_(* &quot;-&quot;??_);_(@_)"/>
    <numFmt numFmtId="178" formatCode="0_);[Red]\(0\)"/>
  </numFmts>
  <fonts count="27"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20"/>
      <name val="方正小标宋简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3" fillId="8" borderId="4" applyNumberFormat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8" fillId="2" borderId="2" applyNumberFormat="0" applyAlignment="0" applyProtection="0">
      <alignment vertical="center"/>
    </xf>
    <xf numFmtId="0" fontId="23" fillId="2" borderId="4" applyNumberFormat="0" applyAlignment="0" applyProtection="0">
      <alignment vertical="center"/>
    </xf>
    <xf numFmtId="0" fontId="12" fillId="7" borderId="3" applyNumberFormat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178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7" fontId="0" fillId="0" borderId="1" xfId="0" applyNumberFormat="1" applyFont="1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3" fillId="0" borderId="0" xfId="0" applyFont="1" applyFill="1" applyBorder="1" applyAlignment="1"/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left" vertical="center"/>
    </xf>
    <xf numFmtId="3" fontId="5" fillId="0" borderId="1" xfId="0" applyNumberFormat="1" applyFont="1" applyFill="1" applyBorder="1" applyAlignment="1" applyProtection="1">
      <alignment horizontal="right" vertical="center"/>
    </xf>
    <xf numFmtId="0" fontId="5" fillId="0" borderId="1" xfId="0" applyNumberFormat="1" applyFont="1" applyFill="1" applyBorder="1" applyAlignment="1" applyProtection="1">
      <alignment horizontal="left" vertical="center" indent="1"/>
    </xf>
    <xf numFmtId="0" fontId="6" fillId="0" borderId="1" xfId="0" applyNumberFormat="1" applyFont="1" applyFill="1" applyBorder="1" applyAlignment="1" applyProtection="1">
      <alignment vertical="center"/>
    </xf>
    <xf numFmtId="0" fontId="5" fillId="0" borderId="1" xfId="0" applyNumberFormat="1" applyFont="1" applyFill="1" applyBorder="1" applyAlignment="1" applyProtection="1">
      <alignment vertical="center"/>
    </xf>
    <xf numFmtId="0" fontId="7" fillId="0" borderId="0" xfId="0" applyFont="1" applyFill="1" applyAlignment="1">
      <alignment vertical="center"/>
    </xf>
    <xf numFmtId="0" fontId="0" fillId="0" borderId="1" xfId="0" applyFont="1" applyFill="1" applyBorder="1" applyAlignment="1">
      <alignment horizontal="left" vertical="center" indent="1"/>
    </xf>
    <xf numFmtId="177" fontId="0" fillId="0" borderId="1" xfId="0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left" vertical="center"/>
    </xf>
    <xf numFmtId="0" fontId="0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7"/>
  <sheetViews>
    <sheetView workbookViewId="0">
      <selection activeCell="A3" sqref="A3:D27"/>
    </sheetView>
  </sheetViews>
  <sheetFormatPr defaultColWidth="9" defaultRowHeight="13.5"/>
  <cols>
    <col min="1" max="1" width="30.625" style="27" customWidth="1"/>
    <col min="2" max="2" width="12.625" style="27" customWidth="1"/>
    <col min="3" max="3" width="30.625" style="27" customWidth="1"/>
    <col min="4" max="4" width="12.625" style="27" customWidth="1"/>
    <col min="5" max="16378" width="9" style="27"/>
  </cols>
  <sheetData>
    <row r="1" ht="16" customHeight="1"/>
    <row r="2" ht="30" customHeight="1" spans="1:4">
      <c r="A2" s="2" t="s">
        <v>0</v>
      </c>
      <c r="B2" s="2"/>
      <c r="C2" s="2"/>
      <c r="D2" s="2"/>
    </row>
    <row r="3" s="32" customFormat="1" ht="20" customHeight="1" spans="1:16378">
      <c r="A3" s="1"/>
      <c r="B3" s="1"/>
      <c r="C3" s="1"/>
      <c r="D3" s="3" t="s">
        <v>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</row>
    <row r="4" s="32" customFormat="1" ht="20" customHeight="1" spans="1:16378">
      <c r="A4" s="4" t="s">
        <v>2</v>
      </c>
      <c r="B4" s="4" t="s">
        <v>3</v>
      </c>
      <c r="C4" s="4" t="s">
        <v>2</v>
      </c>
      <c r="D4" s="4" t="s">
        <v>3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</row>
    <row r="5" s="32" customFormat="1" ht="20" customHeight="1" spans="1:16378">
      <c r="A5" s="7" t="s">
        <v>4</v>
      </c>
      <c r="B5" s="6">
        <f>SUM(B6:B11)</f>
        <v>1635750</v>
      </c>
      <c r="C5" s="7" t="s">
        <v>5</v>
      </c>
      <c r="D5" s="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</row>
    <row r="6" s="32" customFormat="1" ht="20" customHeight="1" spans="1:16378">
      <c r="A6" s="28" t="s">
        <v>6</v>
      </c>
      <c r="B6" s="6">
        <v>1666</v>
      </c>
      <c r="C6" s="7" t="s">
        <v>7</v>
      </c>
      <c r="D6" s="6">
        <v>51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</row>
    <row r="7" s="32" customFormat="1" ht="20" customHeight="1" spans="1:16378">
      <c r="A7" s="28" t="s">
        <v>8</v>
      </c>
      <c r="B7" s="6">
        <v>536</v>
      </c>
      <c r="C7" s="7" t="s">
        <v>9</v>
      </c>
      <c r="D7" s="6">
        <v>687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</row>
    <row r="8" s="32" customFormat="1" ht="20" customHeight="1" spans="1:16378">
      <c r="A8" s="28" t="s">
        <v>10</v>
      </c>
      <c r="B8" s="6">
        <v>1609011</v>
      </c>
      <c r="C8" s="7" t="s">
        <v>11</v>
      </c>
      <c r="D8" s="6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</row>
    <row r="9" s="32" customFormat="1" ht="20" customHeight="1" spans="1:16378">
      <c r="A9" s="28" t="s">
        <v>12</v>
      </c>
      <c r="B9" s="6">
        <v>20254</v>
      </c>
      <c r="C9" s="7" t="s">
        <v>13</v>
      </c>
      <c r="D9" s="6">
        <v>1927169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</row>
    <row r="10" s="32" customFormat="1" ht="20" customHeight="1" spans="1:16378">
      <c r="A10" s="28" t="s">
        <v>14</v>
      </c>
      <c r="B10" s="6">
        <v>4199</v>
      </c>
      <c r="C10" s="7" t="s">
        <v>15</v>
      </c>
      <c r="D10" s="6">
        <v>4972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</row>
    <row r="11" s="32" customFormat="1" ht="20" customHeight="1" spans="1:16378">
      <c r="A11" s="28" t="s">
        <v>16</v>
      </c>
      <c r="B11" s="6">
        <v>84</v>
      </c>
      <c r="C11" s="7" t="s">
        <v>17</v>
      </c>
      <c r="D11" s="6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</row>
    <row r="12" s="32" customFormat="1" ht="20" customHeight="1" spans="1:16378">
      <c r="A12" s="7" t="s">
        <v>18</v>
      </c>
      <c r="B12" s="6"/>
      <c r="C12" s="7" t="s">
        <v>19</v>
      </c>
      <c r="D12" s="6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</row>
    <row r="13" s="32" customFormat="1" ht="20" customHeight="1" spans="1:16378">
      <c r="A13" s="7"/>
      <c r="B13" s="6"/>
      <c r="C13" s="7" t="s">
        <v>20</v>
      </c>
      <c r="D13" s="6">
        <v>440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</row>
    <row r="14" s="32" customFormat="1" ht="20" customHeight="1" spans="1:16378">
      <c r="A14" s="7"/>
      <c r="B14" s="6"/>
      <c r="C14" s="7" t="s">
        <v>21</v>
      </c>
      <c r="D14" s="6">
        <v>4488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</row>
    <row r="15" s="32" customFormat="1" ht="20" customHeight="1" spans="1:16378">
      <c r="A15" s="7"/>
      <c r="B15" s="6"/>
      <c r="C15" s="7" t="s">
        <v>22</v>
      </c>
      <c r="D15" s="6">
        <v>8913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</row>
    <row r="16" s="32" customFormat="1" ht="20" customHeight="1" spans="1:16378">
      <c r="A16" s="7"/>
      <c r="B16" s="6"/>
      <c r="C16" s="7" t="s">
        <v>23</v>
      </c>
      <c r="D16" s="6">
        <v>273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</row>
    <row r="17" s="32" customFormat="1" ht="20" customHeight="1" spans="1:16378">
      <c r="A17" s="7"/>
      <c r="B17" s="6"/>
      <c r="C17" s="7"/>
      <c r="D17" s="6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</row>
    <row r="18" s="32" customFormat="1" ht="20" customHeight="1" spans="1:16378">
      <c r="A18" s="5" t="s">
        <v>24</v>
      </c>
      <c r="B18" s="29">
        <f>B5+B12</f>
        <v>1635750</v>
      </c>
      <c r="C18" s="5" t="s">
        <v>25</v>
      </c>
      <c r="D18" s="6">
        <f>SUM(D5:D16)</f>
        <v>1946993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</row>
    <row r="19" s="32" customFormat="1" ht="20" customHeight="1" spans="1:16378">
      <c r="A19" s="30" t="s">
        <v>26</v>
      </c>
      <c r="B19" s="6">
        <v>5676</v>
      </c>
      <c r="C19" s="7" t="s">
        <v>27</v>
      </c>
      <c r="D19" s="6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</row>
    <row r="20" s="32" customFormat="1" ht="20" customHeight="1" spans="1:16378">
      <c r="A20" s="31" t="s">
        <v>28</v>
      </c>
      <c r="B20" s="6">
        <v>169475</v>
      </c>
      <c r="C20" s="7"/>
      <c r="D20" s="6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</row>
    <row r="21" s="32" customFormat="1" ht="20" customHeight="1" spans="1:16378">
      <c r="A21" s="31" t="s">
        <v>29</v>
      </c>
      <c r="B21" s="6">
        <v>10153</v>
      </c>
      <c r="C21" s="7" t="s">
        <v>30</v>
      </c>
      <c r="D21" s="6">
        <v>146900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</row>
    <row r="22" s="32" customFormat="1" ht="20" customHeight="1" spans="1:16378">
      <c r="A22" s="31" t="s">
        <v>31</v>
      </c>
      <c r="B22" s="6">
        <v>317796</v>
      </c>
      <c r="C22" s="7" t="s">
        <v>32</v>
      </c>
      <c r="D22" s="6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</row>
    <row r="23" s="32" customFormat="1" ht="20" customHeight="1" spans="1:16378">
      <c r="A23" s="7"/>
      <c r="B23" s="6"/>
      <c r="C23" s="5" t="s">
        <v>33</v>
      </c>
      <c r="D23" s="6">
        <f>SUM(D18:D22)</f>
        <v>2093893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</row>
    <row r="24" s="32" customFormat="1" ht="20" customHeight="1" spans="1:16378">
      <c r="A24" s="7"/>
      <c r="B24" s="6"/>
      <c r="C24" s="7"/>
      <c r="D24" s="6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</row>
    <row r="25" s="32" customFormat="1" ht="20" customHeight="1" spans="1:16378">
      <c r="A25" s="7"/>
      <c r="B25" s="6"/>
      <c r="C25" s="7" t="s">
        <v>34</v>
      </c>
      <c r="D25" s="6">
        <f>B27-D23</f>
        <v>44957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</row>
    <row r="26" s="32" customFormat="1" ht="20" customHeight="1" spans="1:16378">
      <c r="A26" s="7"/>
      <c r="B26" s="6"/>
      <c r="C26" s="7"/>
      <c r="D26" s="6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</row>
    <row r="27" s="32" customFormat="1" ht="20" customHeight="1" spans="1:16378">
      <c r="A27" s="5" t="s">
        <v>35</v>
      </c>
      <c r="B27" s="29">
        <f>SUM(B18:B22)</f>
        <v>2138850</v>
      </c>
      <c r="C27" s="5" t="s">
        <v>36</v>
      </c>
      <c r="D27" s="6">
        <f>D23+D25</f>
        <v>2138850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</row>
  </sheetData>
  <mergeCells count="1">
    <mergeCell ref="A2:D2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8"/>
  <sheetViews>
    <sheetView workbookViewId="0">
      <selection activeCell="A3" sqref="A3:D28"/>
    </sheetView>
  </sheetViews>
  <sheetFormatPr defaultColWidth="9" defaultRowHeight="13.5" outlineLevelCol="3"/>
  <cols>
    <col min="1" max="1" width="30.625" style="27" customWidth="1"/>
    <col min="2" max="2" width="12.625" style="27" customWidth="1"/>
    <col min="3" max="3" width="30.625" style="27" customWidth="1"/>
    <col min="4" max="4" width="12.625" style="27" customWidth="1"/>
    <col min="5" max="16378" width="9" style="27"/>
  </cols>
  <sheetData>
    <row r="1" ht="16" customHeight="1"/>
    <row r="2" ht="30" customHeight="1" spans="1:4">
      <c r="A2" s="2" t="s">
        <v>37</v>
      </c>
      <c r="B2" s="2"/>
      <c r="C2" s="2"/>
      <c r="D2" s="2"/>
    </row>
    <row r="3" ht="20" customHeight="1" spans="1:4">
      <c r="A3" s="1"/>
      <c r="B3" s="1"/>
      <c r="C3" s="1"/>
      <c r="D3" s="3" t="s">
        <v>1</v>
      </c>
    </row>
    <row r="4" ht="20" customHeight="1" spans="1:4">
      <c r="A4" s="4" t="s">
        <v>2</v>
      </c>
      <c r="B4" s="4" t="s">
        <v>3</v>
      </c>
      <c r="C4" s="4" t="s">
        <v>2</v>
      </c>
      <c r="D4" s="4" t="s">
        <v>3</v>
      </c>
    </row>
    <row r="5" ht="20" customHeight="1" spans="1:4">
      <c r="A5" s="7" t="s">
        <v>4</v>
      </c>
      <c r="B5" s="6">
        <f>SUM(B6:B12)</f>
        <v>1533949</v>
      </c>
      <c r="C5" s="7" t="s">
        <v>5</v>
      </c>
      <c r="D5" s="6"/>
    </row>
    <row r="6" ht="20" customHeight="1" spans="1:4">
      <c r="A6" s="28" t="s">
        <v>6</v>
      </c>
      <c r="B6" s="6">
        <v>24</v>
      </c>
      <c r="C6" s="7" t="s">
        <v>7</v>
      </c>
      <c r="D6" s="6">
        <v>51</v>
      </c>
    </row>
    <row r="7" ht="20" customHeight="1" spans="1:4">
      <c r="A7" s="28" t="s">
        <v>8</v>
      </c>
      <c r="B7" s="6">
        <v>276</v>
      </c>
      <c r="C7" s="7" t="s">
        <v>9</v>
      </c>
      <c r="D7" s="6">
        <v>114</v>
      </c>
    </row>
    <row r="8" ht="20" customHeight="1" spans="1:4">
      <c r="A8" s="28" t="s">
        <v>10</v>
      </c>
      <c r="B8" s="6">
        <v>1523691</v>
      </c>
      <c r="C8" s="7" t="s">
        <v>11</v>
      </c>
      <c r="D8" s="6"/>
    </row>
    <row r="9" ht="20" customHeight="1" spans="1:4">
      <c r="A9" s="28" t="s">
        <v>38</v>
      </c>
      <c r="B9" s="6"/>
      <c r="C9" s="7" t="s">
        <v>13</v>
      </c>
      <c r="D9" s="6">
        <v>1389987</v>
      </c>
    </row>
    <row r="10" ht="20" customHeight="1" spans="1:4">
      <c r="A10" s="28" t="s">
        <v>12</v>
      </c>
      <c r="B10" s="6">
        <v>5675</v>
      </c>
      <c r="C10" s="7" t="s">
        <v>15</v>
      </c>
      <c r="D10" s="6">
        <v>4967</v>
      </c>
    </row>
    <row r="11" ht="20" customHeight="1" spans="1:4">
      <c r="A11" s="28" t="s">
        <v>14</v>
      </c>
      <c r="B11" s="6">
        <v>4199</v>
      </c>
      <c r="C11" s="7" t="s">
        <v>17</v>
      </c>
      <c r="D11" s="6"/>
    </row>
    <row r="12" ht="20" customHeight="1" spans="1:4">
      <c r="A12" s="28" t="s">
        <v>16</v>
      </c>
      <c r="B12" s="6">
        <v>84</v>
      </c>
      <c r="C12" s="7" t="s">
        <v>19</v>
      </c>
      <c r="D12" s="6"/>
    </row>
    <row r="13" ht="20" customHeight="1" spans="1:4">
      <c r="A13" s="7" t="s">
        <v>18</v>
      </c>
      <c r="B13" s="6"/>
      <c r="C13" s="7" t="s">
        <v>20</v>
      </c>
      <c r="D13" s="6">
        <v>250</v>
      </c>
    </row>
    <row r="14" ht="20" customHeight="1" spans="1:4">
      <c r="A14" s="7"/>
      <c r="B14" s="6"/>
      <c r="C14" s="7" t="s">
        <v>21</v>
      </c>
      <c r="D14" s="6">
        <v>2713</v>
      </c>
    </row>
    <row r="15" ht="20" customHeight="1" spans="1:4">
      <c r="A15" s="7"/>
      <c r="B15" s="6"/>
      <c r="C15" s="7" t="s">
        <v>22</v>
      </c>
      <c r="D15" s="6">
        <v>8913</v>
      </c>
    </row>
    <row r="16" ht="20" customHeight="1" spans="1:4">
      <c r="A16" s="7"/>
      <c r="B16" s="6"/>
      <c r="C16" s="7" t="s">
        <v>23</v>
      </c>
      <c r="D16" s="6">
        <v>273</v>
      </c>
    </row>
    <row r="17" ht="20" customHeight="1" spans="1:4">
      <c r="A17" s="7"/>
      <c r="B17" s="6"/>
      <c r="C17" s="7"/>
      <c r="D17" s="6"/>
    </row>
    <row r="18" ht="20" customHeight="1" spans="1:4">
      <c r="A18" s="5" t="s">
        <v>24</v>
      </c>
      <c r="B18" s="29">
        <f>B5+B13</f>
        <v>1533949</v>
      </c>
      <c r="C18" s="5" t="s">
        <v>25</v>
      </c>
      <c r="D18" s="6">
        <f>SUM(D5:D16)</f>
        <v>1407268</v>
      </c>
    </row>
    <row r="19" ht="20" customHeight="1" spans="1:4">
      <c r="A19" s="30" t="s">
        <v>26</v>
      </c>
      <c r="B19" s="6">
        <v>5676</v>
      </c>
      <c r="C19" s="7" t="s">
        <v>27</v>
      </c>
      <c r="D19" s="6"/>
    </row>
    <row r="20" ht="20" customHeight="1" spans="1:4">
      <c r="A20" s="30"/>
      <c r="B20" s="6"/>
      <c r="C20" s="7" t="s">
        <v>39</v>
      </c>
      <c r="D20" s="6">
        <v>453179</v>
      </c>
    </row>
    <row r="21" ht="20" customHeight="1" spans="1:4">
      <c r="A21" s="31" t="s">
        <v>28</v>
      </c>
      <c r="B21" s="6">
        <v>147076</v>
      </c>
      <c r="C21" s="7"/>
      <c r="D21" s="6"/>
    </row>
    <row r="22" ht="20" customHeight="1" spans="1:4">
      <c r="A22" s="31" t="s">
        <v>29</v>
      </c>
      <c r="B22" s="6">
        <v>10153</v>
      </c>
      <c r="C22" s="7" t="s">
        <v>30</v>
      </c>
      <c r="D22" s="6">
        <v>130981</v>
      </c>
    </row>
    <row r="23" ht="20" customHeight="1" spans="1:4">
      <c r="A23" s="31" t="s">
        <v>31</v>
      </c>
      <c r="B23" s="6">
        <v>317796</v>
      </c>
      <c r="C23" s="7" t="s">
        <v>32</v>
      </c>
      <c r="D23" s="6"/>
    </row>
    <row r="24" ht="20" customHeight="1" spans="1:4">
      <c r="A24" s="7"/>
      <c r="B24" s="6"/>
      <c r="C24" s="5" t="s">
        <v>33</v>
      </c>
      <c r="D24" s="6">
        <f>SUM(D18:D23)</f>
        <v>1991428</v>
      </c>
    </row>
    <row r="25" ht="20" customHeight="1" spans="1:4">
      <c r="A25" s="7"/>
      <c r="B25" s="6"/>
      <c r="C25" s="7"/>
      <c r="D25" s="6"/>
    </row>
    <row r="26" ht="20" customHeight="1" spans="1:4">
      <c r="A26" s="7"/>
      <c r="B26" s="6"/>
      <c r="C26" s="7" t="s">
        <v>34</v>
      </c>
      <c r="D26" s="6">
        <f>B28-D24</f>
        <v>23222</v>
      </c>
    </row>
    <row r="27" ht="20" customHeight="1" spans="1:4">
      <c r="A27" s="7"/>
      <c r="B27" s="6"/>
      <c r="C27" s="7"/>
      <c r="D27" s="6"/>
    </row>
    <row r="28" ht="20" customHeight="1" spans="1:4">
      <c r="A28" s="5" t="s">
        <v>35</v>
      </c>
      <c r="B28" s="29">
        <f>SUM(B18:B23)</f>
        <v>2014650</v>
      </c>
      <c r="C28" s="5" t="s">
        <v>36</v>
      </c>
      <c r="D28" s="6">
        <f>D24+D26</f>
        <v>2014650</v>
      </c>
    </row>
  </sheetData>
  <mergeCells count="1">
    <mergeCell ref="A2:D2"/>
  </mergeCells>
  <printOptions horizontalCentered="1"/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02"/>
  <sheetViews>
    <sheetView showGridLines="0" showZeros="0" workbookViewId="0">
      <selection activeCell="E9" sqref="E9"/>
    </sheetView>
  </sheetViews>
  <sheetFormatPr defaultColWidth="9.15" defaultRowHeight="14.25" outlineLevelCol="2"/>
  <cols>
    <col min="1" max="1" width="12.625" style="17" customWidth="1"/>
    <col min="2" max="2" width="59" style="17" customWidth="1"/>
    <col min="3" max="3" width="12.625" style="17" customWidth="1"/>
    <col min="4" max="16384" width="9.15" style="17"/>
  </cols>
  <sheetData>
    <row r="1" s="17" customFormat="1" ht="44.25" customHeight="1" spans="1:3">
      <c r="A1" s="18" t="s">
        <v>40</v>
      </c>
      <c r="B1" s="18"/>
      <c r="C1" s="18"/>
    </row>
    <row r="2" s="17" customFormat="1" ht="17" customHeight="1" spans="1:3">
      <c r="A2" s="19"/>
      <c r="B2" s="19"/>
      <c r="C2" s="20" t="s">
        <v>41</v>
      </c>
    </row>
    <row r="3" s="17" customFormat="1" ht="17" customHeight="1" spans="1:3">
      <c r="A3" s="21" t="s">
        <v>42</v>
      </c>
      <c r="B3" s="21" t="s">
        <v>43</v>
      </c>
      <c r="C3" s="21" t="s">
        <v>3</v>
      </c>
    </row>
    <row r="4" s="17" customFormat="1" ht="17" customHeight="1" spans="1:3">
      <c r="A4" s="22"/>
      <c r="B4" s="21" t="s">
        <v>44</v>
      </c>
      <c r="C4" s="23">
        <f>SUM(C5,C13,C19,C28,C39,C68,C84,C125,C130,C137,C141,C164,C183)</f>
        <v>1407268</v>
      </c>
    </row>
    <row r="5" s="17" customFormat="1" ht="17" customHeight="1" spans="1:3">
      <c r="A5" s="24">
        <v>206</v>
      </c>
      <c r="B5" s="25" t="s">
        <v>45</v>
      </c>
      <c r="C5" s="23">
        <f>SUM(C6)</f>
        <v>0</v>
      </c>
    </row>
    <row r="6" s="17" customFormat="1" ht="17" customHeight="1" spans="1:3">
      <c r="A6" s="24">
        <v>20610</v>
      </c>
      <c r="B6" s="25" t="s">
        <v>46</v>
      </c>
      <c r="C6" s="23">
        <f>SUM(C7:C12)</f>
        <v>0</v>
      </c>
    </row>
    <row r="7" s="17" customFormat="1" ht="17" customHeight="1" spans="1:3">
      <c r="A7" s="24">
        <v>2061001</v>
      </c>
      <c r="B7" s="26" t="s">
        <v>47</v>
      </c>
      <c r="C7" s="23">
        <v>0</v>
      </c>
    </row>
    <row r="8" s="17" customFormat="1" ht="17" customHeight="1" spans="1:3">
      <c r="A8" s="24">
        <v>2061002</v>
      </c>
      <c r="B8" s="26" t="s">
        <v>48</v>
      </c>
      <c r="C8" s="23">
        <v>0</v>
      </c>
    </row>
    <row r="9" s="17" customFormat="1" ht="17" customHeight="1" spans="1:3">
      <c r="A9" s="24">
        <v>2061003</v>
      </c>
      <c r="B9" s="26" t="s">
        <v>49</v>
      </c>
      <c r="C9" s="23">
        <v>0</v>
      </c>
    </row>
    <row r="10" s="17" customFormat="1" ht="17" customHeight="1" spans="1:3">
      <c r="A10" s="24">
        <v>2061004</v>
      </c>
      <c r="B10" s="26" t="s">
        <v>50</v>
      </c>
      <c r="C10" s="23">
        <v>0</v>
      </c>
    </row>
    <row r="11" s="17" customFormat="1" ht="17" customHeight="1" spans="1:3">
      <c r="A11" s="24">
        <v>2061005</v>
      </c>
      <c r="B11" s="26" t="s">
        <v>51</v>
      </c>
      <c r="C11" s="23">
        <v>0</v>
      </c>
    </row>
    <row r="12" s="17" customFormat="1" ht="17" customHeight="1" spans="1:3">
      <c r="A12" s="24">
        <v>2061099</v>
      </c>
      <c r="B12" s="26" t="s">
        <v>52</v>
      </c>
      <c r="C12" s="23">
        <v>0</v>
      </c>
    </row>
    <row r="13" s="17" customFormat="1" ht="17" customHeight="1" spans="1:3">
      <c r="A13" s="24">
        <v>207</v>
      </c>
      <c r="B13" s="25" t="s">
        <v>53</v>
      </c>
      <c r="C13" s="23">
        <f>C14</f>
        <v>51</v>
      </c>
    </row>
    <row r="14" s="17" customFormat="1" ht="17" customHeight="1" spans="1:3">
      <c r="A14" s="24">
        <v>20707</v>
      </c>
      <c r="B14" s="25" t="s">
        <v>54</v>
      </c>
      <c r="C14" s="23">
        <f>SUM(C15:C18)</f>
        <v>51</v>
      </c>
    </row>
    <row r="15" s="17" customFormat="1" ht="17" customHeight="1" spans="1:3">
      <c r="A15" s="24">
        <v>2070701</v>
      </c>
      <c r="B15" s="26" t="s">
        <v>55</v>
      </c>
      <c r="C15" s="23">
        <v>1</v>
      </c>
    </row>
    <row r="16" s="17" customFormat="1" ht="17" customHeight="1" spans="1:3">
      <c r="A16" s="24">
        <v>2070702</v>
      </c>
      <c r="B16" s="26" t="s">
        <v>56</v>
      </c>
      <c r="C16" s="23">
        <v>50</v>
      </c>
    </row>
    <row r="17" s="17" customFormat="1" ht="17" customHeight="1" spans="1:3">
      <c r="A17" s="24">
        <v>2070703</v>
      </c>
      <c r="B17" s="26" t="s">
        <v>57</v>
      </c>
      <c r="C17" s="23">
        <v>0</v>
      </c>
    </row>
    <row r="18" s="17" customFormat="1" ht="17" customHeight="1" spans="1:3">
      <c r="A18" s="24">
        <v>2070799</v>
      </c>
      <c r="B18" s="26" t="s">
        <v>58</v>
      </c>
      <c r="C18" s="23">
        <v>0</v>
      </c>
    </row>
    <row r="19" s="17" customFormat="1" ht="17" customHeight="1" spans="1:3">
      <c r="A19" s="24">
        <v>208</v>
      </c>
      <c r="B19" s="25" t="s">
        <v>59</v>
      </c>
      <c r="C19" s="23">
        <f>C20+C24</f>
        <v>114</v>
      </c>
    </row>
    <row r="20" s="17" customFormat="1" ht="17" customHeight="1" spans="1:3">
      <c r="A20" s="24">
        <v>20822</v>
      </c>
      <c r="B20" s="25" t="s">
        <v>60</v>
      </c>
      <c r="C20" s="23">
        <f>SUM(C21:C23)</f>
        <v>114</v>
      </c>
    </row>
    <row r="21" s="17" customFormat="1" ht="17" customHeight="1" spans="1:3">
      <c r="A21" s="24">
        <v>2082201</v>
      </c>
      <c r="B21" s="26" t="s">
        <v>61</v>
      </c>
      <c r="C21" s="23">
        <v>109</v>
      </c>
    </row>
    <row r="22" s="17" customFormat="1" ht="17" customHeight="1" spans="1:3">
      <c r="A22" s="24">
        <v>2082202</v>
      </c>
      <c r="B22" s="26" t="s">
        <v>62</v>
      </c>
      <c r="C22" s="23">
        <v>0</v>
      </c>
    </row>
    <row r="23" s="17" customFormat="1" ht="17" customHeight="1" spans="1:3">
      <c r="A23" s="24">
        <v>2082299</v>
      </c>
      <c r="B23" s="26" t="s">
        <v>63</v>
      </c>
      <c r="C23" s="23">
        <v>5</v>
      </c>
    </row>
    <row r="24" s="17" customFormat="1" ht="17" customHeight="1" spans="1:3">
      <c r="A24" s="24">
        <v>20823</v>
      </c>
      <c r="B24" s="25" t="s">
        <v>64</v>
      </c>
      <c r="C24" s="23">
        <f>SUM(C25:C27)</f>
        <v>0</v>
      </c>
    </row>
    <row r="25" s="17" customFormat="1" ht="17" customHeight="1" spans="1:3">
      <c r="A25" s="24">
        <v>2082301</v>
      </c>
      <c r="B25" s="26" t="s">
        <v>61</v>
      </c>
      <c r="C25" s="23">
        <v>0</v>
      </c>
    </row>
    <row r="26" s="17" customFormat="1" ht="17" customHeight="1" spans="1:3">
      <c r="A26" s="24">
        <v>2082302</v>
      </c>
      <c r="B26" s="26" t="s">
        <v>62</v>
      </c>
      <c r="C26" s="23">
        <v>0</v>
      </c>
    </row>
    <row r="27" s="17" customFormat="1" ht="17" customHeight="1" spans="1:3">
      <c r="A27" s="24">
        <v>2082399</v>
      </c>
      <c r="B27" s="26" t="s">
        <v>65</v>
      </c>
      <c r="C27" s="23">
        <v>0</v>
      </c>
    </row>
    <row r="28" s="17" customFormat="1" ht="17" customHeight="1" spans="1:3">
      <c r="A28" s="24">
        <v>211</v>
      </c>
      <c r="B28" s="25" t="s">
        <v>66</v>
      </c>
      <c r="C28" s="23">
        <f>SUM(C29,C34)</f>
        <v>0</v>
      </c>
    </row>
    <row r="29" s="17" customFormat="1" ht="17" customHeight="1" spans="1:3">
      <c r="A29" s="24">
        <v>21160</v>
      </c>
      <c r="B29" s="25" t="s">
        <v>67</v>
      </c>
      <c r="C29" s="23">
        <f>SUM(C30:C33)</f>
        <v>0</v>
      </c>
    </row>
    <row r="30" s="17" customFormat="1" ht="17" customHeight="1" spans="1:3">
      <c r="A30" s="24">
        <v>2116001</v>
      </c>
      <c r="B30" s="26" t="s">
        <v>68</v>
      </c>
      <c r="C30" s="23">
        <v>0</v>
      </c>
    </row>
    <row r="31" s="17" customFormat="1" ht="17" customHeight="1" spans="1:3">
      <c r="A31" s="24">
        <v>2116002</v>
      </c>
      <c r="B31" s="26" t="s">
        <v>69</v>
      </c>
      <c r="C31" s="23">
        <v>0</v>
      </c>
    </row>
    <row r="32" s="17" customFormat="1" ht="17" customHeight="1" spans="1:3">
      <c r="A32" s="24">
        <v>2116003</v>
      </c>
      <c r="B32" s="26" t="s">
        <v>70</v>
      </c>
      <c r="C32" s="23">
        <v>0</v>
      </c>
    </row>
    <row r="33" s="17" customFormat="1" ht="17" customHeight="1" spans="1:3">
      <c r="A33" s="24">
        <v>2116099</v>
      </c>
      <c r="B33" s="26" t="s">
        <v>71</v>
      </c>
      <c r="C33" s="23">
        <v>0</v>
      </c>
    </row>
    <row r="34" s="17" customFormat="1" ht="17" customHeight="1" spans="1:3">
      <c r="A34" s="24">
        <v>21161</v>
      </c>
      <c r="B34" s="25" t="s">
        <v>72</v>
      </c>
      <c r="C34" s="23">
        <f>SUM(C35:C38)</f>
        <v>0</v>
      </c>
    </row>
    <row r="35" s="17" customFormat="1" ht="17" customHeight="1" spans="1:3">
      <c r="A35" s="24">
        <v>2116101</v>
      </c>
      <c r="B35" s="26" t="s">
        <v>73</v>
      </c>
      <c r="C35" s="23">
        <v>0</v>
      </c>
    </row>
    <row r="36" s="17" customFormat="1" ht="17" customHeight="1" spans="1:3">
      <c r="A36" s="24">
        <v>2116102</v>
      </c>
      <c r="B36" s="26" t="s">
        <v>74</v>
      </c>
      <c r="C36" s="23">
        <v>0</v>
      </c>
    </row>
    <row r="37" s="17" customFormat="1" ht="17" customHeight="1" spans="1:3">
      <c r="A37" s="24">
        <v>2116103</v>
      </c>
      <c r="B37" s="26" t="s">
        <v>75</v>
      </c>
      <c r="C37" s="23">
        <v>0</v>
      </c>
    </row>
    <row r="38" s="17" customFormat="1" ht="17" customHeight="1" spans="1:3">
      <c r="A38" s="24">
        <v>2116104</v>
      </c>
      <c r="B38" s="26" t="s">
        <v>76</v>
      </c>
      <c r="C38" s="23">
        <v>0</v>
      </c>
    </row>
    <row r="39" s="17" customFormat="1" ht="17" customHeight="1" spans="1:3">
      <c r="A39" s="24">
        <v>212</v>
      </c>
      <c r="B39" s="25" t="s">
        <v>77</v>
      </c>
      <c r="C39" s="23">
        <f>SUM(C40,C53,C57:C58,C64)</f>
        <v>1389987</v>
      </c>
    </row>
    <row r="40" s="17" customFormat="1" ht="17" customHeight="1" spans="1:3">
      <c r="A40" s="24">
        <v>21208</v>
      </c>
      <c r="B40" s="25" t="s">
        <v>78</v>
      </c>
      <c r="C40" s="23">
        <f>SUM(C41:C52)</f>
        <v>1384343</v>
      </c>
    </row>
    <row r="41" s="17" customFormat="1" ht="17" customHeight="1" spans="1:3">
      <c r="A41" s="24">
        <v>2120801</v>
      </c>
      <c r="B41" s="26" t="s">
        <v>79</v>
      </c>
      <c r="C41" s="23">
        <v>279792</v>
      </c>
    </row>
    <row r="42" s="17" customFormat="1" ht="17" customHeight="1" spans="1:3">
      <c r="A42" s="24">
        <v>2120802</v>
      </c>
      <c r="B42" s="26" t="s">
        <v>80</v>
      </c>
      <c r="C42" s="23">
        <v>110000</v>
      </c>
    </row>
    <row r="43" s="17" customFormat="1" ht="17" customHeight="1" spans="1:3">
      <c r="A43" s="24">
        <v>2120803</v>
      </c>
      <c r="B43" s="26" t="s">
        <v>81</v>
      </c>
      <c r="C43" s="23">
        <v>850380</v>
      </c>
    </row>
    <row r="44" s="17" customFormat="1" ht="17" customHeight="1" spans="1:3">
      <c r="A44" s="24">
        <v>2120804</v>
      </c>
      <c r="B44" s="26" t="s">
        <v>82</v>
      </c>
      <c r="C44" s="23">
        <v>0</v>
      </c>
    </row>
    <row r="45" s="17" customFormat="1" ht="17" customHeight="1" spans="1:3">
      <c r="A45" s="24">
        <v>2120805</v>
      </c>
      <c r="B45" s="26" t="s">
        <v>83</v>
      </c>
      <c r="C45" s="23">
        <v>1449</v>
      </c>
    </row>
    <row r="46" s="17" customFormat="1" ht="17" customHeight="1" spans="1:3">
      <c r="A46" s="24">
        <v>2120806</v>
      </c>
      <c r="B46" s="26" t="s">
        <v>84</v>
      </c>
      <c r="C46" s="23">
        <v>0</v>
      </c>
    </row>
    <row r="47" s="17" customFormat="1" ht="17" customHeight="1" spans="1:3">
      <c r="A47" s="24">
        <v>2120807</v>
      </c>
      <c r="B47" s="26" t="s">
        <v>85</v>
      </c>
      <c r="C47" s="23">
        <v>0</v>
      </c>
    </row>
    <row r="48" s="17" customFormat="1" ht="17" customHeight="1" spans="1:3">
      <c r="A48" s="24">
        <v>2120809</v>
      </c>
      <c r="B48" s="26" t="s">
        <v>86</v>
      </c>
      <c r="C48" s="23">
        <v>460</v>
      </c>
    </row>
    <row r="49" s="17" customFormat="1" ht="17" customHeight="1" spans="1:3">
      <c r="A49" s="24">
        <v>2120810</v>
      </c>
      <c r="B49" s="26" t="s">
        <v>87</v>
      </c>
      <c r="C49" s="23">
        <v>19133</v>
      </c>
    </row>
    <row r="50" s="17" customFormat="1" ht="17" customHeight="1" spans="1:3">
      <c r="A50" s="24">
        <v>2120811</v>
      </c>
      <c r="B50" s="26" t="s">
        <v>88</v>
      </c>
      <c r="C50" s="23">
        <v>0</v>
      </c>
    </row>
    <row r="51" s="17" customFormat="1" ht="17" customHeight="1" spans="1:3">
      <c r="A51" s="24">
        <v>2120813</v>
      </c>
      <c r="B51" s="26" t="s">
        <v>89</v>
      </c>
      <c r="C51" s="23">
        <v>0</v>
      </c>
    </row>
    <row r="52" s="17" customFormat="1" ht="17" customHeight="1" spans="1:3">
      <c r="A52" s="24">
        <v>2120899</v>
      </c>
      <c r="B52" s="26" t="s">
        <v>90</v>
      </c>
      <c r="C52" s="23">
        <v>123129</v>
      </c>
    </row>
    <row r="53" s="17" customFormat="1" ht="17" customHeight="1" spans="1:3">
      <c r="A53" s="24">
        <v>21210</v>
      </c>
      <c r="B53" s="25" t="s">
        <v>91</v>
      </c>
      <c r="C53" s="23">
        <f>SUM(C54:C56)</f>
        <v>0</v>
      </c>
    </row>
    <row r="54" s="17" customFormat="1" ht="17" customHeight="1" spans="1:3">
      <c r="A54" s="24">
        <v>2121001</v>
      </c>
      <c r="B54" s="26" t="s">
        <v>79</v>
      </c>
      <c r="C54" s="23">
        <v>0</v>
      </c>
    </row>
    <row r="55" s="17" customFormat="1" ht="17" customHeight="1" spans="1:3">
      <c r="A55" s="24">
        <v>2121002</v>
      </c>
      <c r="B55" s="26" t="s">
        <v>80</v>
      </c>
      <c r="C55" s="23">
        <v>0</v>
      </c>
    </row>
    <row r="56" s="17" customFormat="1" ht="17" customHeight="1" spans="1:3">
      <c r="A56" s="24">
        <v>2121099</v>
      </c>
      <c r="B56" s="26" t="s">
        <v>92</v>
      </c>
      <c r="C56" s="23">
        <v>0</v>
      </c>
    </row>
    <row r="57" s="17" customFormat="1" ht="17" customHeight="1" spans="1:3">
      <c r="A57" s="24">
        <v>21211</v>
      </c>
      <c r="B57" s="25" t="s">
        <v>93</v>
      </c>
      <c r="C57" s="23">
        <v>0</v>
      </c>
    </row>
    <row r="58" s="17" customFormat="1" ht="17" customHeight="1" spans="1:3">
      <c r="A58" s="24">
        <v>21213</v>
      </c>
      <c r="B58" s="25" t="s">
        <v>94</v>
      </c>
      <c r="C58" s="23">
        <f>SUM(C59:C63)</f>
        <v>2238</v>
      </c>
    </row>
    <row r="59" s="17" customFormat="1" ht="17" customHeight="1" spans="1:3">
      <c r="A59" s="24">
        <v>2121301</v>
      </c>
      <c r="B59" s="26" t="s">
        <v>95</v>
      </c>
      <c r="C59" s="23">
        <v>0</v>
      </c>
    </row>
    <row r="60" s="17" customFormat="1" ht="17" customHeight="1" spans="1:3">
      <c r="A60" s="24">
        <v>2121302</v>
      </c>
      <c r="B60" s="26" t="s">
        <v>96</v>
      </c>
      <c r="C60" s="23">
        <v>0</v>
      </c>
    </row>
    <row r="61" s="17" customFormat="1" ht="17" customHeight="1" spans="1:3">
      <c r="A61" s="24">
        <v>2121303</v>
      </c>
      <c r="B61" s="26" t="s">
        <v>97</v>
      </c>
      <c r="C61" s="23">
        <v>0</v>
      </c>
    </row>
    <row r="62" s="17" customFormat="1" ht="17" customHeight="1" spans="1:3">
      <c r="A62" s="24">
        <v>2121304</v>
      </c>
      <c r="B62" s="26" t="s">
        <v>98</v>
      </c>
      <c r="C62" s="23">
        <v>0</v>
      </c>
    </row>
    <row r="63" s="17" customFormat="1" ht="17" customHeight="1" spans="1:3">
      <c r="A63" s="24">
        <v>2121399</v>
      </c>
      <c r="B63" s="26" t="s">
        <v>99</v>
      </c>
      <c r="C63" s="23">
        <v>2238</v>
      </c>
    </row>
    <row r="64" s="17" customFormat="1" ht="17" customHeight="1" spans="1:3">
      <c r="A64" s="24">
        <v>21214</v>
      </c>
      <c r="B64" s="25" t="s">
        <v>100</v>
      </c>
      <c r="C64" s="23">
        <f>SUM(C65:C67)</f>
        <v>3406</v>
      </c>
    </row>
    <row r="65" s="17" customFormat="1" ht="17" customHeight="1" spans="1:3">
      <c r="A65" s="24">
        <v>2121401</v>
      </c>
      <c r="B65" s="26" t="s">
        <v>101</v>
      </c>
      <c r="C65" s="23">
        <v>0</v>
      </c>
    </row>
    <row r="66" s="17" customFormat="1" ht="17" customHeight="1" spans="1:3">
      <c r="A66" s="24">
        <v>2121402</v>
      </c>
      <c r="B66" s="26" t="s">
        <v>102</v>
      </c>
      <c r="C66" s="23">
        <v>0</v>
      </c>
    </row>
    <row r="67" s="17" customFormat="1" ht="17" customHeight="1" spans="1:3">
      <c r="A67" s="24">
        <v>2121499</v>
      </c>
      <c r="B67" s="26" t="s">
        <v>103</v>
      </c>
      <c r="C67" s="23">
        <v>3406</v>
      </c>
    </row>
    <row r="68" s="17" customFormat="1" ht="17" customHeight="1" spans="1:3">
      <c r="A68" s="24">
        <v>213</v>
      </c>
      <c r="B68" s="25" t="s">
        <v>104</v>
      </c>
      <c r="C68" s="23">
        <f>SUM(C69,C74,C79)</f>
        <v>4967</v>
      </c>
    </row>
    <row r="69" s="17" customFormat="1" ht="16.5" customHeight="1" spans="1:3">
      <c r="A69" s="24">
        <v>21366</v>
      </c>
      <c r="B69" s="25" t="s">
        <v>105</v>
      </c>
      <c r="C69" s="23">
        <f>SUM(C70:C73)</f>
        <v>0</v>
      </c>
    </row>
    <row r="70" s="17" customFormat="1" ht="17" customHeight="1" spans="1:3">
      <c r="A70" s="24">
        <v>2136601</v>
      </c>
      <c r="B70" s="26" t="s">
        <v>62</v>
      </c>
      <c r="C70" s="23">
        <v>0</v>
      </c>
    </row>
    <row r="71" s="17" customFormat="1" ht="17" customHeight="1" spans="1:3">
      <c r="A71" s="24">
        <v>2136602</v>
      </c>
      <c r="B71" s="26" t="s">
        <v>106</v>
      </c>
      <c r="C71" s="23">
        <v>0</v>
      </c>
    </row>
    <row r="72" s="17" customFormat="1" ht="17" customHeight="1" spans="1:3">
      <c r="A72" s="24">
        <v>2136603</v>
      </c>
      <c r="B72" s="26" t="s">
        <v>107</v>
      </c>
      <c r="C72" s="23">
        <v>0</v>
      </c>
    </row>
    <row r="73" s="17" customFormat="1" ht="17" customHeight="1" spans="1:3">
      <c r="A73" s="24">
        <v>2136699</v>
      </c>
      <c r="B73" s="26" t="s">
        <v>108</v>
      </c>
      <c r="C73" s="23">
        <v>0</v>
      </c>
    </row>
    <row r="74" s="17" customFormat="1" ht="17" customHeight="1" spans="1:3">
      <c r="A74" s="24">
        <v>21367</v>
      </c>
      <c r="B74" s="25" t="s">
        <v>109</v>
      </c>
      <c r="C74" s="23">
        <f>SUM(C75:C78)</f>
        <v>0</v>
      </c>
    </row>
    <row r="75" s="17" customFormat="1" ht="17" customHeight="1" spans="1:3">
      <c r="A75" s="24">
        <v>2136701</v>
      </c>
      <c r="B75" s="26" t="s">
        <v>62</v>
      </c>
      <c r="C75" s="23">
        <v>0</v>
      </c>
    </row>
    <row r="76" s="17" customFormat="1" ht="17" customHeight="1" spans="1:3">
      <c r="A76" s="24">
        <v>2136702</v>
      </c>
      <c r="B76" s="26" t="s">
        <v>106</v>
      </c>
      <c r="C76" s="23">
        <v>0</v>
      </c>
    </row>
    <row r="77" s="17" customFormat="1" ht="17" customHeight="1" spans="1:3">
      <c r="A77" s="24">
        <v>2136703</v>
      </c>
      <c r="B77" s="26" t="s">
        <v>110</v>
      </c>
      <c r="C77" s="23">
        <v>0</v>
      </c>
    </row>
    <row r="78" s="17" customFormat="1" ht="17" customHeight="1" spans="1:3">
      <c r="A78" s="24">
        <v>2136799</v>
      </c>
      <c r="B78" s="26" t="s">
        <v>111</v>
      </c>
      <c r="C78" s="23">
        <v>0</v>
      </c>
    </row>
    <row r="79" s="17" customFormat="1" ht="17" customHeight="1" spans="1:3">
      <c r="A79" s="24">
        <v>21369</v>
      </c>
      <c r="B79" s="25" t="s">
        <v>112</v>
      </c>
      <c r="C79" s="23">
        <f>SUM(C80:C83)</f>
        <v>4967</v>
      </c>
    </row>
    <row r="80" s="17" customFormat="1" ht="17" customHeight="1" spans="1:3">
      <c r="A80" s="24">
        <v>2136901</v>
      </c>
      <c r="B80" s="26" t="s">
        <v>113</v>
      </c>
      <c r="C80" s="23">
        <v>0</v>
      </c>
    </row>
    <row r="81" s="17" customFormat="1" ht="17" customHeight="1" spans="1:3">
      <c r="A81" s="24">
        <v>2136902</v>
      </c>
      <c r="B81" s="26" t="s">
        <v>114</v>
      </c>
      <c r="C81" s="23">
        <v>4967</v>
      </c>
    </row>
    <row r="82" s="17" customFormat="1" ht="17" customHeight="1" spans="1:3">
      <c r="A82" s="24">
        <v>2136903</v>
      </c>
      <c r="B82" s="26" t="s">
        <v>115</v>
      </c>
      <c r="C82" s="23">
        <v>0</v>
      </c>
    </row>
    <row r="83" s="17" customFormat="1" ht="17" customHeight="1" spans="1:3">
      <c r="A83" s="24">
        <v>2136999</v>
      </c>
      <c r="B83" s="26" t="s">
        <v>116</v>
      </c>
      <c r="C83" s="23">
        <v>0</v>
      </c>
    </row>
    <row r="84" s="17" customFormat="1" ht="17" customHeight="1" spans="1:3">
      <c r="A84" s="24">
        <v>214</v>
      </c>
      <c r="B84" s="25" t="s">
        <v>117</v>
      </c>
      <c r="C84" s="23">
        <f>SUM(C85,C90,C95,C100,C109,C116)</f>
        <v>0</v>
      </c>
    </row>
    <row r="85" s="17" customFormat="1" ht="17" customHeight="1" spans="1:3">
      <c r="A85" s="24">
        <v>21460</v>
      </c>
      <c r="B85" s="25" t="s">
        <v>118</v>
      </c>
      <c r="C85" s="23">
        <f>SUM(C86:C89)</f>
        <v>0</v>
      </c>
    </row>
    <row r="86" s="17" customFormat="1" ht="17" customHeight="1" spans="1:3">
      <c r="A86" s="24">
        <v>2146001</v>
      </c>
      <c r="B86" s="26" t="s">
        <v>119</v>
      </c>
      <c r="C86" s="23">
        <v>0</v>
      </c>
    </row>
    <row r="87" s="17" customFormat="1" ht="17" customHeight="1" spans="1:3">
      <c r="A87" s="24">
        <v>2146002</v>
      </c>
      <c r="B87" s="26" t="s">
        <v>120</v>
      </c>
      <c r="C87" s="23">
        <v>0</v>
      </c>
    </row>
    <row r="88" s="17" customFormat="1" ht="17" customHeight="1" spans="1:3">
      <c r="A88" s="24">
        <v>2146003</v>
      </c>
      <c r="B88" s="26" t="s">
        <v>121</v>
      </c>
      <c r="C88" s="23">
        <v>0</v>
      </c>
    </row>
    <row r="89" s="17" customFormat="1" ht="17" customHeight="1" spans="1:3">
      <c r="A89" s="24">
        <v>2146099</v>
      </c>
      <c r="B89" s="26" t="s">
        <v>122</v>
      </c>
      <c r="C89" s="23">
        <v>0</v>
      </c>
    </row>
    <row r="90" s="17" customFormat="1" ht="17" customHeight="1" spans="1:3">
      <c r="A90" s="24">
        <v>21462</v>
      </c>
      <c r="B90" s="25" t="s">
        <v>123</v>
      </c>
      <c r="C90" s="23">
        <f>SUM(C91:C94)</f>
        <v>0</v>
      </c>
    </row>
    <row r="91" s="17" customFormat="1" ht="17" customHeight="1" spans="1:3">
      <c r="A91" s="24">
        <v>2146201</v>
      </c>
      <c r="B91" s="26" t="s">
        <v>121</v>
      </c>
      <c r="C91" s="23">
        <v>0</v>
      </c>
    </row>
    <row r="92" s="17" customFormat="1" ht="17" customHeight="1" spans="1:3">
      <c r="A92" s="24">
        <v>2146202</v>
      </c>
      <c r="B92" s="26" t="s">
        <v>124</v>
      </c>
      <c r="C92" s="23">
        <v>0</v>
      </c>
    </row>
    <row r="93" s="17" customFormat="1" ht="17" customHeight="1" spans="1:3">
      <c r="A93" s="24">
        <v>2146203</v>
      </c>
      <c r="B93" s="26" t="s">
        <v>125</v>
      </c>
      <c r="C93" s="23">
        <v>0</v>
      </c>
    </row>
    <row r="94" s="17" customFormat="1" ht="17" customHeight="1" spans="1:3">
      <c r="A94" s="24">
        <v>2146299</v>
      </c>
      <c r="B94" s="26" t="s">
        <v>126</v>
      </c>
      <c r="C94" s="23">
        <v>0</v>
      </c>
    </row>
    <row r="95" s="17" customFormat="1" ht="17" customHeight="1" spans="1:3">
      <c r="A95" s="24">
        <v>21463</v>
      </c>
      <c r="B95" s="25" t="s">
        <v>127</v>
      </c>
      <c r="C95" s="23">
        <f>SUM(C96:C99)</f>
        <v>0</v>
      </c>
    </row>
    <row r="96" s="17" customFormat="1" ht="17" customHeight="1" spans="1:3">
      <c r="A96" s="24">
        <v>2146301</v>
      </c>
      <c r="B96" s="26" t="s">
        <v>128</v>
      </c>
      <c r="C96" s="23">
        <v>0</v>
      </c>
    </row>
    <row r="97" s="17" customFormat="1" ht="17" customHeight="1" spans="1:3">
      <c r="A97" s="24">
        <v>2146302</v>
      </c>
      <c r="B97" s="26" t="s">
        <v>129</v>
      </c>
      <c r="C97" s="23">
        <v>0</v>
      </c>
    </row>
    <row r="98" s="17" customFormat="1" ht="17" customHeight="1" spans="1:3">
      <c r="A98" s="24">
        <v>2146303</v>
      </c>
      <c r="B98" s="26" t="s">
        <v>130</v>
      </c>
      <c r="C98" s="23">
        <v>0</v>
      </c>
    </row>
    <row r="99" s="17" customFormat="1" ht="17" customHeight="1" spans="1:3">
      <c r="A99" s="24">
        <v>2146399</v>
      </c>
      <c r="B99" s="26" t="s">
        <v>131</v>
      </c>
      <c r="C99" s="23">
        <v>0</v>
      </c>
    </row>
    <row r="100" s="17" customFormat="1" ht="17" customHeight="1" spans="1:3">
      <c r="A100" s="24">
        <v>21464</v>
      </c>
      <c r="B100" s="25" t="s">
        <v>132</v>
      </c>
      <c r="C100" s="23">
        <f>SUM(C101:C108)</f>
        <v>0</v>
      </c>
    </row>
    <row r="101" s="17" customFormat="1" ht="17" customHeight="1" spans="1:3">
      <c r="A101" s="24">
        <v>2146401</v>
      </c>
      <c r="B101" s="26" t="s">
        <v>133</v>
      </c>
      <c r="C101" s="23">
        <v>0</v>
      </c>
    </row>
    <row r="102" s="17" customFormat="1" ht="17" customHeight="1" spans="1:3">
      <c r="A102" s="24">
        <v>2146402</v>
      </c>
      <c r="B102" s="26" t="s">
        <v>134</v>
      </c>
      <c r="C102" s="23">
        <v>0</v>
      </c>
    </row>
    <row r="103" s="17" customFormat="1" ht="17" customHeight="1" spans="1:3">
      <c r="A103" s="24">
        <v>2146403</v>
      </c>
      <c r="B103" s="26" t="s">
        <v>135</v>
      </c>
      <c r="C103" s="23">
        <v>0</v>
      </c>
    </row>
    <row r="104" s="17" customFormat="1" ht="17" customHeight="1" spans="1:3">
      <c r="A104" s="24">
        <v>2146404</v>
      </c>
      <c r="B104" s="26" t="s">
        <v>136</v>
      </c>
      <c r="C104" s="23">
        <v>0</v>
      </c>
    </row>
    <row r="105" s="17" customFormat="1" ht="17" customHeight="1" spans="1:3">
      <c r="A105" s="24">
        <v>2146405</v>
      </c>
      <c r="B105" s="26" t="s">
        <v>137</v>
      </c>
      <c r="C105" s="23">
        <v>0</v>
      </c>
    </row>
    <row r="106" s="17" customFormat="1" ht="17" customHeight="1" spans="1:3">
      <c r="A106" s="24">
        <v>2146406</v>
      </c>
      <c r="B106" s="26" t="s">
        <v>138</v>
      </c>
      <c r="C106" s="23">
        <v>0</v>
      </c>
    </row>
    <row r="107" s="17" customFormat="1" ht="17" customHeight="1" spans="1:3">
      <c r="A107" s="24">
        <v>2146407</v>
      </c>
      <c r="B107" s="26" t="s">
        <v>139</v>
      </c>
      <c r="C107" s="23">
        <v>0</v>
      </c>
    </row>
    <row r="108" s="17" customFormat="1" ht="17" customHeight="1" spans="1:3">
      <c r="A108" s="24">
        <v>2146499</v>
      </c>
      <c r="B108" s="26" t="s">
        <v>140</v>
      </c>
      <c r="C108" s="23">
        <v>0</v>
      </c>
    </row>
    <row r="109" s="17" customFormat="1" ht="17" customHeight="1" spans="1:3">
      <c r="A109" s="24">
        <v>21468</v>
      </c>
      <c r="B109" s="25" t="s">
        <v>141</v>
      </c>
      <c r="C109" s="23">
        <f>SUM(C110:C115)</f>
        <v>0</v>
      </c>
    </row>
    <row r="110" s="17" customFormat="1" ht="17" customHeight="1" spans="1:3">
      <c r="A110" s="24">
        <v>2146801</v>
      </c>
      <c r="B110" s="26" t="s">
        <v>142</v>
      </c>
      <c r="C110" s="23">
        <v>0</v>
      </c>
    </row>
    <row r="111" s="17" customFormat="1" ht="17" customHeight="1" spans="1:3">
      <c r="A111" s="24">
        <v>2146802</v>
      </c>
      <c r="B111" s="26" t="s">
        <v>143</v>
      </c>
      <c r="C111" s="23">
        <v>0</v>
      </c>
    </row>
    <row r="112" s="17" customFormat="1" ht="17" customHeight="1" spans="1:3">
      <c r="A112" s="24">
        <v>2146803</v>
      </c>
      <c r="B112" s="26" t="s">
        <v>144</v>
      </c>
      <c r="C112" s="23">
        <v>0</v>
      </c>
    </row>
    <row r="113" s="17" customFormat="1" ht="17" customHeight="1" spans="1:3">
      <c r="A113" s="24">
        <v>2146804</v>
      </c>
      <c r="B113" s="26" t="s">
        <v>145</v>
      </c>
      <c r="C113" s="23">
        <v>0</v>
      </c>
    </row>
    <row r="114" s="17" customFormat="1" ht="17" customHeight="1" spans="1:3">
      <c r="A114" s="24">
        <v>2146805</v>
      </c>
      <c r="B114" s="26" t="s">
        <v>146</v>
      </c>
      <c r="C114" s="23">
        <v>0</v>
      </c>
    </row>
    <row r="115" s="17" customFormat="1" ht="17" customHeight="1" spans="1:3">
      <c r="A115" s="24">
        <v>2146899</v>
      </c>
      <c r="B115" s="26" t="s">
        <v>147</v>
      </c>
      <c r="C115" s="23">
        <v>0</v>
      </c>
    </row>
    <row r="116" s="17" customFormat="1" ht="17" customHeight="1" spans="1:3">
      <c r="A116" s="24">
        <v>21469</v>
      </c>
      <c r="B116" s="25" t="s">
        <v>148</v>
      </c>
      <c r="C116" s="23">
        <f>SUM(C117:C124)</f>
        <v>0</v>
      </c>
    </row>
    <row r="117" s="17" customFormat="1" ht="17" customHeight="1" spans="1:3">
      <c r="A117" s="24">
        <v>2146901</v>
      </c>
      <c r="B117" s="26" t="s">
        <v>149</v>
      </c>
      <c r="C117" s="23">
        <v>0</v>
      </c>
    </row>
    <row r="118" s="17" customFormat="1" ht="17" customHeight="1" spans="1:3">
      <c r="A118" s="24">
        <v>2146902</v>
      </c>
      <c r="B118" s="26" t="s">
        <v>150</v>
      </c>
      <c r="C118" s="23">
        <v>0</v>
      </c>
    </row>
    <row r="119" s="17" customFormat="1" ht="17" customHeight="1" spans="1:3">
      <c r="A119" s="24">
        <v>2146903</v>
      </c>
      <c r="B119" s="26" t="s">
        <v>151</v>
      </c>
      <c r="C119" s="23">
        <v>0</v>
      </c>
    </row>
    <row r="120" s="17" customFormat="1" ht="17" customHeight="1" spans="1:3">
      <c r="A120" s="24">
        <v>2146904</v>
      </c>
      <c r="B120" s="26" t="s">
        <v>152</v>
      </c>
      <c r="C120" s="23">
        <v>0</v>
      </c>
    </row>
    <row r="121" s="17" customFormat="1" ht="17" customHeight="1" spans="1:3">
      <c r="A121" s="24">
        <v>2146906</v>
      </c>
      <c r="B121" s="26" t="s">
        <v>153</v>
      </c>
      <c r="C121" s="23">
        <v>0</v>
      </c>
    </row>
    <row r="122" s="17" customFormat="1" ht="17" customHeight="1" spans="1:3">
      <c r="A122" s="24">
        <v>2146907</v>
      </c>
      <c r="B122" s="26" t="s">
        <v>154</v>
      </c>
      <c r="C122" s="23">
        <v>0</v>
      </c>
    </row>
    <row r="123" s="17" customFormat="1" ht="17" customHeight="1" spans="1:3">
      <c r="A123" s="24">
        <v>2146908</v>
      </c>
      <c r="B123" s="26" t="s">
        <v>155</v>
      </c>
      <c r="C123" s="23">
        <v>0</v>
      </c>
    </row>
    <row r="124" s="17" customFormat="1" ht="17" customHeight="1" spans="1:3">
      <c r="A124" s="24">
        <v>2146999</v>
      </c>
      <c r="B124" s="26" t="s">
        <v>156</v>
      </c>
      <c r="C124" s="23">
        <v>0</v>
      </c>
    </row>
    <row r="125" s="17" customFormat="1" ht="17" customHeight="1" spans="1:3">
      <c r="A125" s="24">
        <v>215</v>
      </c>
      <c r="B125" s="25" t="s">
        <v>157</v>
      </c>
      <c r="C125" s="23">
        <f>C126</f>
        <v>0</v>
      </c>
    </row>
    <row r="126" s="17" customFormat="1" ht="17" customHeight="1" spans="1:3">
      <c r="A126" s="24">
        <v>21562</v>
      </c>
      <c r="B126" s="25" t="s">
        <v>158</v>
      </c>
      <c r="C126" s="23">
        <f>SUM(C127:C129)</f>
        <v>0</v>
      </c>
    </row>
    <row r="127" s="17" customFormat="1" ht="17" customHeight="1" spans="1:3">
      <c r="A127" s="24">
        <v>2156201</v>
      </c>
      <c r="B127" s="26" t="s">
        <v>159</v>
      </c>
      <c r="C127" s="23">
        <v>0</v>
      </c>
    </row>
    <row r="128" s="17" customFormat="1" ht="17" customHeight="1" spans="1:3">
      <c r="A128" s="24">
        <v>2156202</v>
      </c>
      <c r="B128" s="26" t="s">
        <v>160</v>
      </c>
      <c r="C128" s="23">
        <v>0</v>
      </c>
    </row>
    <row r="129" s="17" customFormat="1" ht="17" customHeight="1" spans="1:3">
      <c r="A129" s="24">
        <v>2156299</v>
      </c>
      <c r="B129" s="26" t="s">
        <v>161</v>
      </c>
      <c r="C129" s="23">
        <v>0</v>
      </c>
    </row>
    <row r="130" s="17" customFormat="1" ht="17" customHeight="1" spans="1:3">
      <c r="A130" s="24">
        <v>216</v>
      </c>
      <c r="B130" s="25" t="s">
        <v>162</v>
      </c>
      <c r="C130" s="23">
        <f>C131</f>
        <v>250</v>
      </c>
    </row>
    <row r="131" s="17" customFormat="1" ht="17" customHeight="1" spans="1:3">
      <c r="A131" s="24">
        <v>21660</v>
      </c>
      <c r="B131" s="25" t="s">
        <v>163</v>
      </c>
      <c r="C131" s="23">
        <f>SUM(C132:C136)</f>
        <v>250</v>
      </c>
    </row>
    <row r="132" s="17" customFormat="1" ht="17" customHeight="1" spans="1:3">
      <c r="A132" s="24">
        <v>2166001</v>
      </c>
      <c r="B132" s="26" t="s">
        <v>164</v>
      </c>
      <c r="C132" s="23">
        <v>0</v>
      </c>
    </row>
    <row r="133" s="17" customFormat="1" ht="17" customHeight="1" spans="1:3">
      <c r="A133" s="24">
        <v>2166002</v>
      </c>
      <c r="B133" s="26" t="s">
        <v>165</v>
      </c>
      <c r="C133" s="23">
        <v>0</v>
      </c>
    </row>
    <row r="134" s="17" customFormat="1" ht="17" customHeight="1" spans="1:3">
      <c r="A134" s="24">
        <v>2166003</v>
      </c>
      <c r="B134" s="26" t="s">
        <v>166</v>
      </c>
      <c r="C134" s="23">
        <v>0</v>
      </c>
    </row>
    <row r="135" s="17" customFormat="1" ht="17" customHeight="1" spans="1:3">
      <c r="A135" s="24">
        <v>2166004</v>
      </c>
      <c r="B135" s="26" t="s">
        <v>167</v>
      </c>
      <c r="C135" s="23">
        <v>250</v>
      </c>
    </row>
    <row r="136" s="17" customFormat="1" ht="17" customHeight="1" spans="1:3">
      <c r="A136" s="24">
        <v>2166099</v>
      </c>
      <c r="B136" s="26" t="s">
        <v>168</v>
      </c>
      <c r="C136" s="23">
        <v>0</v>
      </c>
    </row>
    <row r="137" s="17" customFormat="1" ht="17" customHeight="1" spans="1:3">
      <c r="A137" s="24">
        <v>217</v>
      </c>
      <c r="B137" s="25" t="s">
        <v>169</v>
      </c>
      <c r="C137" s="23">
        <f>C138</f>
        <v>0</v>
      </c>
    </row>
    <row r="138" s="17" customFormat="1" ht="17" customHeight="1" spans="1:3">
      <c r="A138" s="24">
        <v>21704</v>
      </c>
      <c r="B138" s="25" t="s">
        <v>170</v>
      </c>
      <c r="C138" s="23">
        <f>SUM(C139:C140)</f>
        <v>0</v>
      </c>
    </row>
    <row r="139" s="17" customFormat="1" ht="17" customHeight="1" spans="1:3">
      <c r="A139" s="24">
        <v>2170402</v>
      </c>
      <c r="B139" s="26" t="s">
        <v>171</v>
      </c>
      <c r="C139" s="23">
        <v>0</v>
      </c>
    </row>
    <row r="140" s="17" customFormat="1" ht="17" customHeight="1" spans="1:3">
      <c r="A140" s="24">
        <v>2170403</v>
      </c>
      <c r="B140" s="26" t="s">
        <v>172</v>
      </c>
      <c r="C140" s="23">
        <v>0</v>
      </c>
    </row>
    <row r="141" s="17" customFormat="1" ht="17" customHeight="1" spans="1:3">
      <c r="A141" s="24">
        <v>229</v>
      </c>
      <c r="B141" s="25" t="s">
        <v>173</v>
      </c>
      <c r="C141" s="23">
        <f>C142+C143+C152</f>
        <v>2713</v>
      </c>
    </row>
    <row r="142" s="17" customFormat="1" ht="17" customHeight="1" spans="1:3">
      <c r="A142" s="24">
        <v>22904</v>
      </c>
      <c r="B142" s="25" t="s">
        <v>174</v>
      </c>
      <c r="C142" s="23">
        <v>0</v>
      </c>
    </row>
    <row r="143" s="17" customFormat="1" ht="17" customHeight="1" spans="1:3">
      <c r="A143" s="24">
        <v>22908</v>
      </c>
      <c r="B143" s="25" t="s">
        <v>175</v>
      </c>
      <c r="C143" s="23">
        <f>SUM(C144:C151)</f>
        <v>0</v>
      </c>
    </row>
    <row r="144" s="17" customFormat="1" ht="17" customHeight="1" spans="1:3">
      <c r="A144" s="24">
        <v>2290802</v>
      </c>
      <c r="B144" s="26" t="s">
        <v>176</v>
      </c>
      <c r="C144" s="23">
        <v>0</v>
      </c>
    </row>
    <row r="145" s="17" customFormat="1" ht="17" customHeight="1" spans="1:3">
      <c r="A145" s="24">
        <v>2290803</v>
      </c>
      <c r="B145" s="26" t="s">
        <v>177</v>
      </c>
      <c r="C145" s="23">
        <v>0</v>
      </c>
    </row>
    <row r="146" s="17" customFormat="1" ht="17" customHeight="1" spans="1:3">
      <c r="A146" s="24">
        <v>2290804</v>
      </c>
      <c r="B146" s="26" t="s">
        <v>178</v>
      </c>
      <c r="C146" s="23">
        <v>0</v>
      </c>
    </row>
    <row r="147" s="17" customFormat="1" ht="17" customHeight="1" spans="1:3">
      <c r="A147" s="24">
        <v>2290805</v>
      </c>
      <c r="B147" s="26" t="s">
        <v>179</v>
      </c>
      <c r="C147" s="23">
        <v>0</v>
      </c>
    </row>
    <row r="148" s="17" customFormat="1" ht="17" customHeight="1" spans="1:3">
      <c r="A148" s="24">
        <v>2290806</v>
      </c>
      <c r="B148" s="26" t="s">
        <v>180</v>
      </c>
      <c r="C148" s="23">
        <v>0</v>
      </c>
    </row>
    <row r="149" s="17" customFormat="1" ht="17" customHeight="1" spans="1:3">
      <c r="A149" s="24">
        <v>2290807</v>
      </c>
      <c r="B149" s="26" t="s">
        <v>181</v>
      </c>
      <c r="C149" s="23">
        <v>0</v>
      </c>
    </row>
    <row r="150" s="17" customFormat="1" ht="17" customHeight="1" spans="1:3">
      <c r="A150" s="24">
        <v>2290808</v>
      </c>
      <c r="B150" s="26" t="s">
        <v>182</v>
      </c>
      <c r="C150" s="23">
        <v>0</v>
      </c>
    </row>
    <row r="151" s="17" customFormat="1" ht="17" customHeight="1" spans="1:3">
      <c r="A151" s="24">
        <v>2290899</v>
      </c>
      <c r="B151" s="26" t="s">
        <v>183</v>
      </c>
      <c r="C151" s="23">
        <v>0</v>
      </c>
    </row>
    <row r="152" s="17" customFormat="1" ht="17" customHeight="1" spans="1:3">
      <c r="A152" s="24">
        <v>22960</v>
      </c>
      <c r="B152" s="25" t="s">
        <v>184</v>
      </c>
      <c r="C152" s="23">
        <f>SUM(C153:C163)</f>
        <v>2713</v>
      </c>
    </row>
    <row r="153" s="17" customFormat="1" ht="17" customHeight="1" spans="1:3">
      <c r="A153" s="24">
        <v>2296001</v>
      </c>
      <c r="B153" s="26" t="s">
        <v>185</v>
      </c>
      <c r="C153" s="23">
        <v>0</v>
      </c>
    </row>
    <row r="154" s="17" customFormat="1" ht="17" customHeight="1" spans="1:3">
      <c r="A154" s="24">
        <v>2296002</v>
      </c>
      <c r="B154" s="26" t="s">
        <v>186</v>
      </c>
      <c r="C154" s="23">
        <v>1117</v>
      </c>
    </row>
    <row r="155" s="17" customFormat="1" ht="17" customHeight="1" spans="1:3">
      <c r="A155" s="24">
        <v>2296003</v>
      </c>
      <c r="B155" s="26" t="s">
        <v>187</v>
      </c>
      <c r="C155" s="23">
        <v>1230</v>
      </c>
    </row>
    <row r="156" s="17" customFormat="1" ht="17" customHeight="1" spans="1:3">
      <c r="A156" s="24">
        <v>2296004</v>
      </c>
      <c r="B156" s="26" t="s">
        <v>188</v>
      </c>
      <c r="C156" s="23">
        <v>0</v>
      </c>
    </row>
    <row r="157" s="17" customFormat="1" ht="17" customHeight="1" spans="1:3">
      <c r="A157" s="24">
        <v>2296005</v>
      </c>
      <c r="B157" s="26" t="s">
        <v>189</v>
      </c>
      <c r="C157" s="23">
        <v>0</v>
      </c>
    </row>
    <row r="158" s="17" customFormat="1" ht="17" customHeight="1" spans="1:3">
      <c r="A158" s="24">
        <v>2296006</v>
      </c>
      <c r="B158" s="26" t="s">
        <v>190</v>
      </c>
      <c r="C158" s="23">
        <v>264</v>
      </c>
    </row>
    <row r="159" s="17" customFormat="1" ht="17" customHeight="1" spans="1:3">
      <c r="A159" s="24">
        <v>2296010</v>
      </c>
      <c r="B159" s="26" t="s">
        <v>191</v>
      </c>
      <c r="C159" s="23">
        <v>0</v>
      </c>
    </row>
    <row r="160" s="17" customFormat="1" ht="17" customHeight="1" spans="1:3">
      <c r="A160" s="24">
        <v>2296011</v>
      </c>
      <c r="B160" s="26" t="s">
        <v>192</v>
      </c>
      <c r="C160" s="23">
        <v>0</v>
      </c>
    </row>
    <row r="161" s="17" customFormat="1" ht="17" customHeight="1" spans="1:3">
      <c r="A161" s="24">
        <v>2296012</v>
      </c>
      <c r="B161" s="26" t="s">
        <v>193</v>
      </c>
      <c r="C161" s="23">
        <v>0</v>
      </c>
    </row>
    <row r="162" s="17" customFormat="1" ht="17" customHeight="1" spans="1:3">
      <c r="A162" s="24">
        <v>2296013</v>
      </c>
      <c r="B162" s="26" t="s">
        <v>194</v>
      </c>
      <c r="C162" s="23">
        <v>102</v>
      </c>
    </row>
    <row r="163" s="17" customFormat="1" ht="17" customHeight="1" spans="1:3">
      <c r="A163" s="24">
        <v>2296099</v>
      </c>
      <c r="B163" s="26" t="s">
        <v>195</v>
      </c>
      <c r="C163" s="23">
        <v>0</v>
      </c>
    </row>
    <row r="164" s="17" customFormat="1" ht="17" customHeight="1" spans="1:3">
      <c r="A164" s="24">
        <v>232</v>
      </c>
      <c r="B164" s="25" t="s">
        <v>196</v>
      </c>
      <c r="C164" s="23">
        <f>C165</f>
        <v>8913</v>
      </c>
    </row>
    <row r="165" s="17" customFormat="1" ht="17" customHeight="1" spans="1:3">
      <c r="A165" s="24">
        <v>23204</v>
      </c>
      <c r="B165" s="25" t="s">
        <v>197</v>
      </c>
      <c r="C165" s="23">
        <f>SUM(C166:C182)</f>
        <v>8913</v>
      </c>
    </row>
    <row r="166" s="17" customFormat="1" ht="17" customHeight="1" spans="1:3">
      <c r="A166" s="24">
        <v>2320401</v>
      </c>
      <c r="B166" s="26" t="s">
        <v>198</v>
      </c>
      <c r="C166" s="23">
        <v>0</v>
      </c>
    </row>
    <row r="167" s="17" customFormat="1" ht="17" customHeight="1" spans="1:3">
      <c r="A167" s="24">
        <v>2320402</v>
      </c>
      <c r="B167" s="26" t="s">
        <v>199</v>
      </c>
      <c r="C167" s="23">
        <v>0</v>
      </c>
    </row>
    <row r="168" s="17" customFormat="1" ht="17" customHeight="1" spans="1:3">
      <c r="A168" s="24">
        <v>2320405</v>
      </c>
      <c r="B168" s="26" t="s">
        <v>200</v>
      </c>
      <c r="C168" s="23">
        <v>0</v>
      </c>
    </row>
    <row r="169" s="17" customFormat="1" ht="17.25" customHeight="1" spans="1:3">
      <c r="A169" s="24">
        <v>2320411</v>
      </c>
      <c r="B169" s="26" t="s">
        <v>201</v>
      </c>
      <c r="C169" s="23">
        <v>3350</v>
      </c>
    </row>
    <row r="170" s="17" customFormat="1" ht="17.25" customHeight="1" spans="1:3">
      <c r="A170" s="24">
        <v>2320412</v>
      </c>
      <c r="B170" s="26" t="s">
        <v>202</v>
      </c>
      <c r="C170" s="23">
        <v>0</v>
      </c>
    </row>
    <row r="171" s="17" customFormat="1" ht="17.25" customHeight="1" spans="1:3">
      <c r="A171" s="24">
        <v>2320413</v>
      </c>
      <c r="B171" s="26" t="s">
        <v>203</v>
      </c>
      <c r="C171" s="23">
        <v>93</v>
      </c>
    </row>
    <row r="172" s="17" customFormat="1" ht="17.25" customHeight="1" spans="1:3">
      <c r="A172" s="24">
        <v>2320414</v>
      </c>
      <c r="B172" s="26" t="s">
        <v>204</v>
      </c>
      <c r="C172" s="23">
        <v>0</v>
      </c>
    </row>
    <row r="173" s="17" customFormat="1" ht="17.25" customHeight="1" spans="1:3">
      <c r="A173" s="24">
        <v>2320415</v>
      </c>
      <c r="B173" s="26" t="s">
        <v>205</v>
      </c>
      <c r="C173" s="23">
        <v>0</v>
      </c>
    </row>
    <row r="174" s="17" customFormat="1" ht="17.25" customHeight="1" spans="1:3">
      <c r="A174" s="24">
        <v>2320416</v>
      </c>
      <c r="B174" s="26" t="s">
        <v>206</v>
      </c>
      <c r="C174" s="23">
        <v>0</v>
      </c>
    </row>
    <row r="175" s="17" customFormat="1" ht="17.25" customHeight="1" spans="1:3">
      <c r="A175" s="24">
        <v>2320417</v>
      </c>
      <c r="B175" s="26" t="s">
        <v>207</v>
      </c>
      <c r="C175" s="23">
        <v>0</v>
      </c>
    </row>
    <row r="176" s="17" customFormat="1" ht="17.25" customHeight="1" spans="1:3">
      <c r="A176" s="24">
        <v>2320418</v>
      </c>
      <c r="B176" s="26" t="s">
        <v>208</v>
      </c>
      <c r="C176" s="23">
        <v>0</v>
      </c>
    </row>
    <row r="177" s="17" customFormat="1" ht="17.25" customHeight="1" spans="1:3">
      <c r="A177" s="24">
        <v>2320419</v>
      </c>
      <c r="B177" s="26" t="s">
        <v>209</v>
      </c>
      <c r="C177" s="23">
        <v>0</v>
      </c>
    </row>
    <row r="178" s="17" customFormat="1" ht="17.25" customHeight="1" spans="1:3">
      <c r="A178" s="24">
        <v>2320420</v>
      </c>
      <c r="B178" s="26" t="s">
        <v>210</v>
      </c>
      <c r="C178" s="23">
        <v>1482</v>
      </c>
    </row>
    <row r="179" s="17" customFormat="1" ht="17.25" customHeight="1" spans="1:3">
      <c r="A179" s="24">
        <v>2320431</v>
      </c>
      <c r="B179" s="26" t="s">
        <v>211</v>
      </c>
      <c r="C179" s="23">
        <v>3988</v>
      </c>
    </row>
    <row r="180" s="17" customFormat="1" ht="17" customHeight="1" spans="1:3">
      <c r="A180" s="24">
        <v>2320432</v>
      </c>
      <c r="B180" s="26" t="s">
        <v>212</v>
      </c>
      <c r="C180" s="23">
        <v>0</v>
      </c>
    </row>
    <row r="181" s="17" customFormat="1" ht="17" customHeight="1" spans="1:3">
      <c r="A181" s="24">
        <v>2320498</v>
      </c>
      <c r="B181" s="26" t="s">
        <v>213</v>
      </c>
      <c r="C181" s="23">
        <v>0</v>
      </c>
    </row>
    <row r="182" s="17" customFormat="1" ht="17" customHeight="1" spans="1:3">
      <c r="A182" s="24">
        <v>2320499</v>
      </c>
      <c r="B182" s="26" t="s">
        <v>214</v>
      </c>
      <c r="C182" s="23">
        <v>0</v>
      </c>
    </row>
    <row r="183" s="17" customFormat="1" ht="17" customHeight="1" spans="1:3">
      <c r="A183" s="24">
        <v>233</v>
      </c>
      <c r="B183" s="25" t="s">
        <v>215</v>
      </c>
      <c r="C183" s="23">
        <f>C184</f>
        <v>273</v>
      </c>
    </row>
    <row r="184" s="17" customFormat="1" ht="17" customHeight="1" spans="1:3">
      <c r="A184" s="24">
        <v>23304</v>
      </c>
      <c r="B184" s="25" t="s">
        <v>216</v>
      </c>
      <c r="C184" s="23">
        <f>SUM(C185:C201)</f>
        <v>273</v>
      </c>
    </row>
    <row r="185" s="17" customFormat="1" ht="17" customHeight="1" spans="1:3">
      <c r="A185" s="24">
        <v>2330401</v>
      </c>
      <c r="B185" s="26" t="s">
        <v>217</v>
      </c>
      <c r="C185" s="23">
        <v>0</v>
      </c>
    </row>
    <row r="186" s="17" customFormat="1" ht="17" customHeight="1" spans="1:3">
      <c r="A186" s="24">
        <v>2330402</v>
      </c>
      <c r="B186" s="26" t="s">
        <v>218</v>
      </c>
      <c r="C186" s="23">
        <v>0</v>
      </c>
    </row>
    <row r="187" s="17" customFormat="1" ht="17" customHeight="1" spans="1:3">
      <c r="A187" s="24">
        <v>2330405</v>
      </c>
      <c r="B187" s="26" t="s">
        <v>219</v>
      </c>
      <c r="C187" s="23">
        <v>0</v>
      </c>
    </row>
    <row r="188" s="17" customFormat="1" ht="17" customHeight="1" spans="1:3">
      <c r="A188" s="24">
        <v>2330411</v>
      </c>
      <c r="B188" s="26" t="s">
        <v>220</v>
      </c>
      <c r="C188" s="23">
        <v>118</v>
      </c>
    </row>
    <row r="189" s="17" customFormat="1" ht="17" customHeight="1" spans="1:3">
      <c r="A189" s="24">
        <v>2330412</v>
      </c>
      <c r="B189" s="26" t="s">
        <v>221</v>
      </c>
      <c r="C189" s="23">
        <v>0</v>
      </c>
    </row>
    <row r="190" s="17" customFormat="1" ht="17" customHeight="1" spans="1:3">
      <c r="A190" s="24">
        <v>2330413</v>
      </c>
      <c r="B190" s="26" t="s">
        <v>222</v>
      </c>
      <c r="C190" s="23">
        <v>0</v>
      </c>
    </row>
    <row r="191" s="17" customFormat="1" ht="17" customHeight="1" spans="1:3">
      <c r="A191" s="24">
        <v>2330414</v>
      </c>
      <c r="B191" s="26" t="s">
        <v>223</v>
      </c>
      <c r="C191" s="23">
        <v>0</v>
      </c>
    </row>
    <row r="192" s="17" customFormat="1" ht="17" customHeight="1" spans="1:3">
      <c r="A192" s="24">
        <v>2330415</v>
      </c>
      <c r="B192" s="26" t="s">
        <v>224</v>
      </c>
      <c r="C192" s="23">
        <v>0</v>
      </c>
    </row>
    <row r="193" s="17" customFormat="1" ht="17" customHeight="1" spans="1:3">
      <c r="A193" s="24">
        <v>2330416</v>
      </c>
      <c r="B193" s="26" t="s">
        <v>225</v>
      </c>
      <c r="C193" s="23">
        <v>0</v>
      </c>
    </row>
    <row r="194" s="17" customFormat="1" ht="17" customHeight="1" spans="1:3">
      <c r="A194" s="24">
        <v>2330417</v>
      </c>
      <c r="B194" s="26" t="s">
        <v>226</v>
      </c>
      <c r="C194" s="23">
        <v>0</v>
      </c>
    </row>
    <row r="195" s="17" customFormat="1" ht="17" customHeight="1" spans="1:3">
      <c r="A195" s="24">
        <v>2330418</v>
      </c>
      <c r="B195" s="26" t="s">
        <v>227</v>
      </c>
      <c r="C195" s="23">
        <v>0</v>
      </c>
    </row>
    <row r="196" s="17" customFormat="1" ht="17" customHeight="1" spans="1:3">
      <c r="A196" s="24">
        <v>2330419</v>
      </c>
      <c r="B196" s="26" t="s">
        <v>228</v>
      </c>
      <c r="C196" s="23">
        <v>0</v>
      </c>
    </row>
    <row r="197" s="17" customFormat="1" ht="17" customHeight="1" spans="1:3">
      <c r="A197" s="24">
        <v>2330420</v>
      </c>
      <c r="B197" s="26" t="s">
        <v>229</v>
      </c>
      <c r="C197" s="23">
        <v>0</v>
      </c>
    </row>
    <row r="198" s="17" customFormat="1" ht="17" customHeight="1" spans="1:3">
      <c r="A198" s="24">
        <v>2330431</v>
      </c>
      <c r="B198" s="26" t="s">
        <v>230</v>
      </c>
      <c r="C198" s="23">
        <v>155</v>
      </c>
    </row>
    <row r="199" s="17" customFormat="1" ht="17" customHeight="1" spans="1:3">
      <c r="A199" s="24">
        <v>2330432</v>
      </c>
      <c r="B199" s="26" t="s">
        <v>231</v>
      </c>
      <c r="C199" s="23">
        <v>0</v>
      </c>
    </row>
    <row r="200" s="17" customFormat="1" ht="17" customHeight="1" spans="1:3">
      <c r="A200" s="24">
        <v>2330498</v>
      </c>
      <c r="B200" s="26" t="s">
        <v>232</v>
      </c>
      <c r="C200" s="23">
        <v>0</v>
      </c>
    </row>
    <row r="201" s="17" customFormat="1" ht="17" customHeight="1" spans="1:3">
      <c r="A201" s="24">
        <v>2330499</v>
      </c>
      <c r="B201" s="26" t="s">
        <v>233</v>
      </c>
      <c r="C201" s="23">
        <v>0</v>
      </c>
    </row>
    <row r="202" s="17" customFormat="1" ht="15.55" customHeight="1"/>
  </sheetData>
  <mergeCells count="1">
    <mergeCell ref="A1:C1"/>
  </mergeCells>
  <printOptions gridLines="1"/>
  <pageMargins left="0.75" right="0.75" top="1" bottom="1" header="0.5" footer="0.5"/>
  <pageSetup paperSize="9" orientation="portrait"/>
  <headerFooter alignWithMargins="0" scaleWithDoc="0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6"/>
  <sheetViews>
    <sheetView workbookViewId="0">
      <selection activeCell="B1" sqref="A$1:K$1048576"/>
    </sheetView>
  </sheetViews>
  <sheetFormatPr defaultColWidth="9" defaultRowHeight="13.5"/>
  <cols>
    <col min="1" max="1" width="31.75" customWidth="1"/>
    <col min="2" max="9" width="9.625" customWidth="1"/>
    <col min="10" max="10" width="10.625" customWidth="1"/>
    <col min="11" max="11" width="10.875" customWidth="1"/>
  </cols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ht="35" customHeight="1" spans="1:11">
      <c r="A2" s="2" t="s">
        <v>234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ht="30" customHeight="1" spans="1:11">
      <c r="A3" s="1"/>
      <c r="B3" s="1"/>
      <c r="C3" s="1"/>
      <c r="D3" s="1"/>
      <c r="E3" s="1"/>
      <c r="F3" s="1"/>
      <c r="G3" s="1"/>
      <c r="H3" s="1"/>
      <c r="I3" s="1"/>
      <c r="J3" s="1"/>
      <c r="K3" s="3" t="s">
        <v>1</v>
      </c>
    </row>
    <row r="4" ht="30" customHeight="1" spans="1:11">
      <c r="A4" s="4" t="s">
        <v>235</v>
      </c>
      <c r="B4" s="10" t="s">
        <v>236</v>
      </c>
      <c r="C4" s="10" t="s">
        <v>237</v>
      </c>
      <c r="D4" s="10" t="s">
        <v>238</v>
      </c>
      <c r="E4" s="10" t="s">
        <v>239</v>
      </c>
      <c r="F4" s="10" t="s">
        <v>240</v>
      </c>
      <c r="G4" s="10" t="s">
        <v>241</v>
      </c>
      <c r="H4" s="10" t="s">
        <v>242</v>
      </c>
      <c r="I4" s="10" t="s">
        <v>243</v>
      </c>
      <c r="J4" s="10" t="s">
        <v>244</v>
      </c>
      <c r="K4" s="10" t="s">
        <v>245</v>
      </c>
    </row>
    <row r="5" ht="30" customHeight="1" spans="1:11">
      <c r="A5" s="5" t="s">
        <v>246</v>
      </c>
      <c r="B5" s="11" t="s">
        <v>247</v>
      </c>
      <c r="C5" s="6">
        <f>C6+C7</f>
        <v>453178.342469</v>
      </c>
      <c r="D5" s="6">
        <f t="shared" ref="D5:K5" si="0">D6+D7</f>
        <v>42247.809628</v>
      </c>
      <c r="E5" s="6">
        <f t="shared" si="0"/>
        <v>11249.9</v>
      </c>
      <c r="F5" s="6">
        <f t="shared" si="0"/>
        <v>70701.9</v>
      </c>
      <c r="G5" s="6">
        <f t="shared" si="0"/>
        <v>1162.8</v>
      </c>
      <c r="H5" s="6">
        <f t="shared" si="0"/>
        <v>788.5517</v>
      </c>
      <c r="I5" s="6">
        <f t="shared" si="0"/>
        <v>74.2</v>
      </c>
      <c r="J5" s="6">
        <f t="shared" si="0"/>
        <v>1937.181141</v>
      </c>
      <c r="K5" s="6">
        <f t="shared" si="0"/>
        <v>325016</v>
      </c>
    </row>
    <row r="6" ht="30" customHeight="1" spans="1:11">
      <c r="A6" s="12" t="s">
        <v>248</v>
      </c>
      <c r="B6" s="13">
        <v>5676</v>
      </c>
      <c r="C6" s="13">
        <f t="shared" ref="C6:C8" si="1">SUM(D6:K6)</f>
        <v>2543</v>
      </c>
      <c r="D6" s="13">
        <v>1138.1</v>
      </c>
      <c r="E6" s="13">
        <v>439.9</v>
      </c>
      <c r="F6" s="13">
        <v>716.9</v>
      </c>
      <c r="G6" s="13">
        <v>70.1</v>
      </c>
      <c r="H6" s="13">
        <v>71.7</v>
      </c>
      <c r="I6" s="13">
        <v>74.2</v>
      </c>
      <c r="J6" s="13">
        <v>16.1</v>
      </c>
      <c r="K6" s="13">
        <v>16</v>
      </c>
    </row>
    <row r="7" ht="30" customHeight="1" spans="1:11">
      <c r="A7" s="12" t="s">
        <v>249</v>
      </c>
      <c r="B7" s="11" t="s">
        <v>247</v>
      </c>
      <c r="C7" s="13">
        <f t="shared" si="1"/>
        <v>450635.342469</v>
      </c>
      <c r="D7" s="13">
        <v>41109.709628</v>
      </c>
      <c r="E7" s="13">
        <v>10810</v>
      </c>
      <c r="F7" s="13">
        <v>69985</v>
      </c>
      <c r="G7" s="13">
        <v>1092.7</v>
      </c>
      <c r="H7" s="13">
        <v>716.8517</v>
      </c>
      <c r="I7" s="13">
        <v>0</v>
      </c>
      <c r="J7" s="13">
        <v>1921.081141</v>
      </c>
      <c r="K7" s="13">
        <v>325000</v>
      </c>
    </row>
    <row r="8" spans="1:11">
      <c r="A8" s="14" t="s">
        <v>250</v>
      </c>
      <c r="B8" s="15" t="s">
        <v>247</v>
      </c>
      <c r="C8" s="13">
        <f t="shared" si="1"/>
        <v>150</v>
      </c>
      <c r="D8" s="16">
        <v>18</v>
      </c>
      <c r="E8" s="16">
        <v>33</v>
      </c>
      <c r="F8" s="16">
        <v>12</v>
      </c>
      <c r="G8" s="16">
        <v>12</v>
      </c>
      <c r="H8" s="16">
        <v>30</v>
      </c>
      <c r="I8" s="16">
        <v>37</v>
      </c>
      <c r="J8" s="16">
        <v>3</v>
      </c>
      <c r="K8" s="16">
        <v>5</v>
      </c>
    </row>
    <row r="9" ht="27" spans="1:11">
      <c r="A9" s="14" t="s">
        <v>251</v>
      </c>
      <c r="B9" s="15" t="s">
        <v>247</v>
      </c>
      <c r="C9" s="13">
        <f t="shared" ref="C9:C36" si="2">SUM(D9:K9)</f>
        <v>23</v>
      </c>
      <c r="D9" s="16">
        <v>19</v>
      </c>
      <c r="E9" s="16">
        <v>1</v>
      </c>
      <c r="F9" s="16">
        <v>3</v>
      </c>
      <c r="G9" s="16"/>
      <c r="H9" s="16"/>
      <c r="I9" s="16"/>
      <c r="J9" s="16"/>
      <c r="K9" s="16"/>
    </row>
    <row r="10" ht="27" spans="1:11">
      <c r="A10" s="14" t="s">
        <v>252</v>
      </c>
      <c r="B10" s="15" t="s">
        <v>247</v>
      </c>
      <c r="C10" s="13">
        <f t="shared" si="2"/>
        <v>189</v>
      </c>
      <c r="D10" s="16">
        <v>149.8</v>
      </c>
      <c r="E10" s="16">
        <v>5.8</v>
      </c>
      <c r="F10" s="16">
        <v>33.4</v>
      </c>
      <c r="G10" s="16"/>
      <c r="H10" s="16"/>
      <c r="I10" s="16"/>
      <c r="J10" s="16"/>
      <c r="K10" s="16"/>
    </row>
    <row r="11" ht="27" spans="1:11">
      <c r="A11" s="14" t="s">
        <v>253</v>
      </c>
      <c r="B11" s="15" t="s">
        <v>247</v>
      </c>
      <c r="C11" s="13">
        <f t="shared" si="2"/>
        <v>50</v>
      </c>
      <c r="D11" s="16">
        <v>20</v>
      </c>
      <c r="E11" s="16">
        <v>10</v>
      </c>
      <c r="F11" s="16">
        <v>20</v>
      </c>
      <c r="G11" s="16"/>
      <c r="H11" s="16"/>
      <c r="I11" s="16"/>
      <c r="J11" s="16"/>
      <c r="K11" s="16"/>
    </row>
    <row r="12" ht="27" spans="1:11">
      <c r="A12" s="14" t="s">
        <v>254</v>
      </c>
      <c r="B12" s="15" t="s">
        <v>247</v>
      </c>
      <c r="C12" s="13">
        <f t="shared" si="2"/>
        <v>132</v>
      </c>
      <c r="D12" s="16">
        <v>89</v>
      </c>
      <c r="E12" s="16">
        <v>43</v>
      </c>
      <c r="F12" s="16"/>
      <c r="G12" s="16"/>
      <c r="H12" s="16"/>
      <c r="I12" s="16"/>
      <c r="J12" s="16"/>
      <c r="K12" s="16"/>
    </row>
    <row r="13" spans="1:11">
      <c r="A13" s="14" t="s">
        <v>255</v>
      </c>
      <c r="B13" s="15" t="s">
        <v>247</v>
      </c>
      <c r="C13" s="13">
        <f t="shared" si="2"/>
        <v>563</v>
      </c>
      <c r="D13" s="16">
        <v>191.1</v>
      </c>
      <c r="E13" s="16">
        <v>109.8</v>
      </c>
      <c r="F13" s="16">
        <v>121</v>
      </c>
      <c r="G13" s="16">
        <v>48.1</v>
      </c>
      <c r="H13" s="16">
        <v>31.7</v>
      </c>
      <c r="I13" s="16">
        <v>37.2</v>
      </c>
      <c r="J13" s="16">
        <v>13.1</v>
      </c>
      <c r="K13" s="16">
        <v>11</v>
      </c>
    </row>
    <row r="14" spans="1:11">
      <c r="A14" s="14" t="s">
        <v>256</v>
      </c>
      <c r="B14" s="15" t="s">
        <v>247</v>
      </c>
      <c r="C14" s="13">
        <f t="shared" si="2"/>
        <v>100</v>
      </c>
      <c r="D14" s="16">
        <v>55</v>
      </c>
      <c r="E14" s="16">
        <v>10</v>
      </c>
      <c r="F14" s="16">
        <v>35</v>
      </c>
      <c r="G14" s="16"/>
      <c r="H14" s="16"/>
      <c r="I14" s="16"/>
      <c r="J14" s="16"/>
      <c r="K14" s="16"/>
    </row>
    <row r="15" spans="1:11">
      <c r="A15" s="14" t="s">
        <v>257</v>
      </c>
      <c r="B15" s="15" t="s">
        <v>247</v>
      </c>
      <c r="C15" s="13">
        <f t="shared" si="2"/>
        <v>2500</v>
      </c>
      <c r="D15" s="16">
        <v>900</v>
      </c>
      <c r="E15" s="16">
        <v>800</v>
      </c>
      <c r="F15" s="16">
        <v>800</v>
      </c>
      <c r="G15" s="16"/>
      <c r="H15" s="16"/>
      <c r="I15" s="16"/>
      <c r="J15" s="16"/>
      <c r="K15" s="16"/>
    </row>
    <row r="16" spans="1:11">
      <c r="A16" s="14" t="s">
        <v>258</v>
      </c>
      <c r="B16" s="15" t="s">
        <v>247</v>
      </c>
      <c r="C16" s="13">
        <f t="shared" si="2"/>
        <v>5</v>
      </c>
      <c r="D16" s="16">
        <v>5</v>
      </c>
      <c r="E16" s="16"/>
      <c r="F16" s="16"/>
      <c r="G16" s="16"/>
      <c r="H16" s="16"/>
      <c r="I16" s="16"/>
      <c r="J16" s="16"/>
      <c r="K16" s="16"/>
    </row>
    <row r="17" spans="1:11">
      <c r="A17" s="14" t="s">
        <v>259</v>
      </c>
      <c r="B17" s="15" t="s">
        <v>247</v>
      </c>
      <c r="C17" s="13">
        <f t="shared" si="2"/>
        <v>153</v>
      </c>
      <c r="D17" s="16">
        <v>135</v>
      </c>
      <c r="E17" s="16">
        <v>4</v>
      </c>
      <c r="F17" s="16">
        <v>14</v>
      </c>
      <c r="G17" s="16"/>
      <c r="H17" s="16"/>
      <c r="I17" s="16"/>
      <c r="J17" s="16"/>
      <c r="K17" s="16"/>
    </row>
    <row r="18" ht="27" spans="1:11">
      <c r="A18" s="14" t="s">
        <v>260</v>
      </c>
      <c r="B18" s="15" t="s">
        <v>247</v>
      </c>
      <c r="C18" s="13">
        <f t="shared" si="2"/>
        <v>208</v>
      </c>
      <c r="D18" s="16">
        <v>165.2</v>
      </c>
      <c r="E18" s="16">
        <v>6.3</v>
      </c>
      <c r="F18" s="16">
        <v>36.5</v>
      </c>
      <c r="G18" s="16"/>
      <c r="H18" s="16"/>
      <c r="I18" s="16"/>
      <c r="J18" s="16"/>
      <c r="K18" s="16"/>
    </row>
    <row r="19" ht="27" spans="1:11">
      <c r="A19" s="14" t="s">
        <v>261</v>
      </c>
      <c r="B19" s="15" t="s">
        <v>247</v>
      </c>
      <c r="C19" s="13">
        <f t="shared" si="2"/>
        <v>140</v>
      </c>
      <c r="D19" s="16">
        <v>50</v>
      </c>
      <c r="E19" s="16">
        <v>40</v>
      </c>
      <c r="F19" s="16">
        <v>50</v>
      </c>
      <c r="G19" s="16"/>
      <c r="H19" s="16"/>
      <c r="I19" s="16"/>
      <c r="J19" s="16"/>
      <c r="K19" s="16"/>
    </row>
    <row r="20" spans="1:11">
      <c r="A20" s="14" t="s">
        <v>262</v>
      </c>
      <c r="B20" s="15" t="s">
        <v>247</v>
      </c>
      <c r="C20" s="13">
        <f t="shared" si="2"/>
        <v>640</v>
      </c>
      <c r="D20" s="16">
        <v>240</v>
      </c>
      <c r="E20" s="16">
        <v>140</v>
      </c>
      <c r="F20" s="16">
        <v>260</v>
      </c>
      <c r="G20" s="16"/>
      <c r="H20" s="16"/>
      <c r="I20" s="16"/>
      <c r="J20" s="16"/>
      <c r="K20" s="16"/>
    </row>
    <row r="21" ht="27" spans="1:11">
      <c r="A21" s="14" t="s">
        <v>263</v>
      </c>
      <c r="B21" s="15" t="s">
        <v>247</v>
      </c>
      <c r="C21" s="13">
        <f t="shared" si="2"/>
        <v>20</v>
      </c>
      <c r="D21" s="16"/>
      <c r="E21" s="16"/>
      <c r="F21" s="16"/>
      <c r="G21" s="16">
        <v>10</v>
      </c>
      <c r="H21" s="16">
        <v>10</v>
      </c>
      <c r="I21" s="16"/>
      <c r="J21" s="16"/>
      <c r="K21" s="16"/>
    </row>
    <row r="22" ht="27" spans="1:11">
      <c r="A22" s="14" t="s">
        <v>264</v>
      </c>
      <c r="B22" s="15" t="s">
        <v>247</v>
      </c>
      <c r="C22" s="13">
        <f t="shared" si="2"/>
        <v>100</v>
      </c>
      <c r="D22" s="16"/>
      <c r="E22" s="16"/>
      <c r="F22" s="16">
        <v>100</v>
      </c>
      <c r="G22" s="16"/>
      <c r="H22" s="16"/>
      <c r="I22" s="16"/>
      <c r="J22" s="16"/>
      <c r="K22" s="16"/>
    </row>
    <row r="23" ht="27" spans="1:11">
      <c r="A23" s="14" t="s">
        <v>265</v>
      </c>
      <c r="B23" s="15" t="s">
        <v>247</v>
      </c>
      <c r="C23" s="13">
        <f t="shared" si="2"/>
        <v>33</v>
      </c>
      <c r="D23" s="16">
        <v>9</v>
      </c>
      <c r="E23" s="16">
        <v>11</v>
      </c>
      <c r="F23" s="16">
        <v>13</v>
      </c>
      <c r="G23" s="16"/>
      <c r="H23" s="16"/>
      <c r="I23" s="16"/>
      <c r="J23" s="16"/>
      <c r="K23" s="16"/>
    </row>
    <row r="24" spans="1:11">
      <c r="A24" s="14" t="s">
        <v>266</v>
      </c>
      <c r="B24" s="15" t="s">
        <v>247</v>
      </c>
      <c r="C24" s="13">
        <f t="shared" si="2"/>
        <v>137</v>
      </c>
      <c r="D24" s="16">
        <v>47</v>
      </c>
      <c r="E24" s="16">
        <v>36</v>
      </c>
      <c r="F24" s="16">
        <v>54</v>
      </c>
      <c r="G24" s="16"/>
      <c r="H24" s="16"/>
      <c r="I24" s="16"/>
      <c r="J24" s="16"/>
      <c r="K24" s="16"/>
    </row>
    <row r="25" spans="1:11">
      <c r="A25" s="14" t="s">
        <v>267</v>
      </c>
      <c r="B25" s="15" t="s">
        <v>247</v>
      </c>
      <c r="C25" s="13">
        <f t="shared" si="2"/>
        <v>1082.7</v>
      </c>
      <c r="D25" s="16"/>
      <c r="E25" s="16"/>
      <c r="F25" s="16"/>
      <c r="G25" s="16">
        <v>1082.7</v>
      </c>
      <c r="H25" s="16"/>
      <c r="I25" s="16"/>
      <c r="J25" s="16"/>
      <c r="K25" s="16"/>
    </row>
    <row r="26" ht="27" spans="1:11">
      <c r="A26" s="14" t="s">
        <v>268</v>
      </c>
      <c r="B26" s="15" t="s">
        <v>247</v>
      </c>
      <c r="C26" s="13">
        <f t="shared" si="2"/>
        <v>10</v>
      </c>
      <c r="D26" s="16"/>
      <c r="E26" s="16"/>
      <c r="F26" s="16"/>
      <c r="G26" s="16">
        <v>10</v>
      </c>
      <c r="H26" s="16"/>
      <c r="I26" s="16"/>
      <c r="J26" s="16"/>
      <c r="K26" s="16"/>
    </row>
    <row r="27" spans="1:11">
      <c r="A27" s="14" t="s">
        <v>269</v>
      </c>
      <c r="B27" s="15" t="s">
        <v>247</v>
      </c>
      <c r="C27" s="13">
        <f t="shared" si="2"/>
        <v>75000</v>
      </c>
      <c r="D27" s="16"/>
      <c r="E27" s="16"/>
      <c r="F27" s="16"/>
      <c r="G27" s="16"/>
      <c r="H27" s="16"/>
      <c r="I27" s="16"/>
      <c r="J27" s="16"/>
      <c r="K27" s="16">
        <v>75000</v>
      </c>
    </row>
    <row r="28" spans="1:11">
      <c r="A28" s="14" t="s">
        <v>270</v>
      </c>
      <c r="B28" s="15" t="s">
        <v>247</v>
      </c>
      <c r="C28" s="13">
        <f t="shared" si="2"/>
        <v>100000</v>
      </c>
      <c r="D28" s="16"/>
      <c r="E28" s="16"/>
      <c r="F28" s="16"/>
      <c r="G28" s="16"/>
      <c r="H28" s="16"/>
      <c r="I28" s="16"/>
      <c r="J28" s="16"/>
      <c r="K28" s="16">
        <v>100000</v>
      </c>
    </row>
    <row r="29" spans="1:11">
      <c r="A29" s="14" t="s">
        <v>271</v>
      </c>
      <c r="B29" s="15" t="s">
        <v>247</v>
      </c>
      <c r="C29" s="13">
        <f t="shared" si="2"/>
        <v>716.8517</v>
      </c>
      <c r="D29" s="16"/>
      <c r="E29" s="16"/>
      <c r="F29" s="16"/>
      <c r="G29" s="16"/>
      <c r="H29" s="16">
        <v>716.8517</v>
      </c>
      <c r="I29" s="16"/>
      <c r="J29" s="16"/>
      <c r="K29" s="16"/>
    </row>
    <row r="30" spans="1:11">
      <c r="A30" s="14" t="s">
        <v>272</v>
      </c>
      <c r="B30" s="15" t="s">
        <v>247</v>
      </c>
      <c r="C30" s="13">
        <f t="shared" si="2"/>
        <v>154.709628</v>
      </c>
      <c r="D30" s="16">
        <v>154.709628</v>
      </c>
      <c r="E30" s="16"/>
      <c r="F30" s="16"/>
      <c r="G30" s="16"/>
      <c r="H30" s="16"/>
      <c r="I30" s="16"/>
      <c r="J30" s="16"/>
      <c r="K30" s="16"/>
    </row>
    <row r="31" spans="1:11">
      <c r="A31" s="14" t="s">
        <v>273</v>
      </c>
      <c r="B31" s="15" t="s">
        <v>247</v>
      </c>
      <c r="C31" s="13">
        <f t="shared" si="2"/>
        <v>10000</v>
      </c>
      <c r="D31" s="16"/>
      <c r="E31" s="16">
        <v>10000</v>
      </c>
      <c r="F31" s="16"/>
      <c r="G31" s="16"/>
      <c r="H31" s="16"/>
      <c r="I31" s="16"/>
      <c r="J31" s="16"/>
      <c r="K31" s="16"/>
    </row>
    <row r="32" spans="1:11">
      <c r="A32" s="14" t="s">
        <v>274</v>
      </c>
      <c r="B32" s="15" t="s">
        <v>247</v>
      </c>
      <c r="C32" s="13">
        <f t="shared" si="2"/>
        <v>40000</v>
      </c>
      <c r="D32" s="16">
        <v>40000</v>
      </c>
      <c r="E32" s="16"/>
      <c r="F32" s="16"/>
      <c r="G32" s="16"/>
      <c r="H32" s="16"/>
      <c r="I32" s="16"/>
      <c r="J32" s="16"/>
      <c r="K32" s="16"/>
    </row>
    <row r="33" ht="27" spans="1:11">
      <c r="A33" s="14" t="s">
        <v>275</v>
      </c>
      <c r="B33" s="15" t="s">
        <v>247</v>
      </c>
      <c r="C33" s="13">
        <f t="shared" si="2"/>
        <v>1106.670947</v>
      </c>
      <c r="D33" s="16"/>
      <c r="E33" s="16"/>
      <c r="F33" s="16"/>
      <c r="G33" s="16"/>
      <c r="H33" s="16"/>
      <c r="I33" s="16"/>
      <c r="J33" s="16">
        <v>1106.670947</v>
      </c>
      <c r="K33" s="16"/>
    </row>
    <row r="34" ht="27" spans="1:11">
      <c r="A34" s="14" t="s">
        <v>276</v>
      </c>
      <c r="B34" s="15" t="s">
        <v>247</v>
      </c>
      <c r="C34" s="13">
        <f t="shared" si="2"/>
        <v>814.410194</v>
      </c>
      <c r="D34" s="16"/>
      <c r="E34" s="16"/>
      <c r="F34" s="16"/>
      <c r="G34" s="16"/>
      <c r="H34" s="16"/>
      <c r="I34" s="16"/>
      <c r="J34" s="16">
        <v>814.410194</v>
      </c>
      <c r="K34" s="16"/>
    </row>
    <row r="35" spans="1:11">
      <c r="A35" s="14" t="s">
        <v>277</v>
      </c>
      <c r="B35" s="15" t="s">
        <v>247</v>
      </c>
      <c r="C35" s="13">
        <f t="shared" si="2"/>
        <v>69150</v>
      </c>
      <c r="D35" s="16"/>
      <c r="E35" s="16"/>
      <c r="F35" s="16">
        <v>69150</v>
      </c>
      <c r="G35" s="16"/>
      <c r="H35" s="16"/>
      <c r="I35" s="16"/>
      <c r="J35" s="16"/>
      <c r="K35" s="16"/>
    </row>
    <row r="36" spans="1:11">
      <c r="A36" s="14" t="s">
        <v>278</v>
      </c>
      <c r="B36" s="15" t="s">
        <v>247</v>
      </c>
      <c r="C36" s="13">
        <f t="shared" si="2"/>
        <v>150000</v>
      </c>
      <c r="D36" s="16"/>
      <c r="E36" s="16"/>
      <c r="F36" s="16"/>
      <c r="G36" s="16"/>
      <c r="H36" s="16"/>
      <c r="I36" s="16"/>
      <c r="J36" s="16"/>
      <c r="K36" s="16">
        <v>150000</v>
      </c>
    </row>
  </sheetData>
  <mergeCells count="1">
    <mergeCell ref="A2:K2"/>
  </mergeCells>
  <printOptions horizontalCentered="1"/>
  <pageMargins left="0.700694444444445" right="0.700694444444445" top="0.751388888888889" bottom="0.751388888888889" header="0.298611111111111" footer="0.298611111111111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2"/>
  <sheetViews>
    <sheetView tabSelected="1" workbookViewId="0">
      <selection activeCell="E12" sqref="E12"/>
    </sheetView>
  </sheetViews>
  <sheetFormatPr defaultColWidth="9" defaultRowHeight="13.5" outlineLevelCol="3"/>
  <cols>
    <col min="1" max="1" width="15.625" customWidth="1"/>
    <col min="2" max="3" width="18.625" customWidth="1"/>
    <col min="4" max="4" width="32.375" customWidth="1"/>
  </cols>
  <sheetData>
    <row r="1" spans="1:4">
      <c r="A1" s="1"/>
      <c r="B1" s="1"/>
      <c r="C1" s="1"/>
      <c r="D1" s="1"/>
    </row>
    <row r="2" ht="30" customHeight="1" spans="1:4">
      <c r="A2" s="2" t="s">
        <v>279</v>
      </c>
      <c r="B2" s="2"/>
      <c r="C2" s="2"/>
      <c r="D2" s="2"/>
    </row>
    <row r="3" ht="26" customHeight="1" spans="1:4">
      <c r="A3" s="1"/>
      <c r="B3" s="1"/>
      <c r="C3" s="1"/>
      <c r="D3" s="3" t="s">
        <v>1</v>
      </c>
    </row>
    <row r="4" ht="40" customHeight="1" spans="1:4">
      <c r="A4" s="4" t="s">
        <v>280</v>
      </c>
      <c r="B4" s="4" t="s">
        <v>281</v>
      </c>
      <c r="C4" s="4" t="s">
        <v>282</v>
      </c>
      <c r="D4" s="4" t="s">
        <v>283</v>
      </c>
    </row>
    <row r="5" ht="35" customHeight="1" spans="1:4">
      <c r="A5" s="5" t="s">
        <v>284</v>
      </c>
      <c r="B5" s="6">
        <f>SUM(B6:B9)</f>
        <v>668040</v>
      </c>
      <c r="C5" s="6">
        <v>556871</v>
      </c>
      <c r="D5" s="7"/>
    </row>
    <row r="6" ht="35" customHeight="1" spans="1:4">
      <c r="A6" s="5" t="s">
        <v>285</v>
      </c>
      <c r="B6" s="6">
        <v>651782</v>
      </c>
      <c r="C6" s="6">
        <f>C5-SUM(C7:C9)</f>
        <v>530481</v>
      </c>
      <c r="D6" s="8" t="s">
        <v>286</v>
      </c>
    </row>
    <row r="7" ht="35" customHeight="1" spans="1:4">
      <c r="A7" s="5" t="s">
        <v>238</v>
      </c>
      <c r="B7" s="6">
        <v>15858</v>
      </c>
      <c r="C7" s="6">
        <v>16280</v>
      </c>
      <c r="D7" s="8" t="s">
        <v>287</v>
      </c>
    </row>
    <row r="8" ht="35" customHeight="1" spans="1:4">
      <c r="A8" s="5" t="s">
        <v>239</v>
      </c>
      <c r="B8" s="6">
        <v>400</v>
      </c>
      <c r="C8" s="6">
        <v>2391</v>
      </c>
      <c r="D8" s="8" t="s">
        <v>287</v>
      </c>
    </row>
    <row r="9" ht="35" customHeight="1" spans="1:4">
      <c r="A9" s="5" t="s">
        <v>240</v>
      </c>
      <c r="B9" s="6">
        <v>0</v>
      </c>
      <c r="C9" s="6">
        <v>7719</v>
      </c>
      <c r="D9" s="8" t="s">
        <v>287</v>
      </c>
    </row>
    <row r="10" spans="1:4">
      <c r="A10" s="1"/>
      <c r="B10" s="1"/>
      <c r="C10" s="1"/>
      <c r="D10" s="1"/>
    </row>
    <row r="11" spans="1:4">
      <c r="A11" s="9" t="s">
        <v>288</v>
      </c>
      <c r="B11" s="9"/>
      <c r="C11" s="9"/>
      <c r="D11" s="9"/>
    </row>
    <row r="12" spans="1:4">
      <c r="A12" s="9"/>
      <c r="B12" s="9"/>
      <c r="C12" s="9"/>
      <c r="D12" s="9"/>
    </row>
  </sheetData>
  <mergeCells count="2">
    <mergeCell ref="A2:D2"/>
    <mergeCell ref="A11:D12"/>
  </mergeCells>
  <printOptions horizontalCentered="1"/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表2-1-全市收支</vt:lpstr>
      <vt:lpstr>表2-2-市直收支</vt:lpstr>
      <vt:lpstr>表2-3-市直支出</vt:lpstr>
      <vt:lpstr>表2-4-全市政府性基金转移支付</vt:lpstr>
      <vt:lpstr>表2-5-专项债务限额及余额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murasaki</cp:lastModifiedBy>
  <dcterms:created xsi:type="dcterms:W3CDTF">2019-10-31T07:32:00Z</dcterms:created>
  <dcterms:modified xsi:type="dcterms:W3CDTF">2021-05-25T06:38:50Z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996ADCF705EE42B6852F42B9BC9308E9</vt:lpwstr>
  </property>
</Properties>
</file>