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70" firstSheet="19" activeTab="19"/>
  </bookViews>
  <sheets>
    <sheet name="目录" sheetId="90" r:id="rId1"/>
    <sheet name="1.全市一般公共预算收入决算表" sheetId="40" r:id="rId2"/>
    <sheet name="2.全市一般公共预算支出决算表" sheetId="5" r:id="rId3"/>
    <sheet name="3.市本级一般公共预算收入决算表" sheetId="45" r:id="rId4"/>
    <sheet name="4.市本级一般公共预算支出决算表" sheetId="42" r:id="rId5"/>
    <sheet name="5.市本级一般公共预算基本支出经济分类决算数" sheetId="43" r:id="rId6"/>
    <sheet name="6.市对区税收返还决算表" sheetId="48" r:id="rId7"/>
    <sheet name="7.一般性转移支付决算表" sheetId="72" r:id="rId8"/>
    <sheet name="8.一般公共预算专项转移支付分地区、分项目决算表" sheetId="73" r:id="rId9"/>
    <sheet name="9.全市一般债务限额和余额情况表" sheetId="16" r:id="rId10"/>
    <sheet name="10.全市政府性基金收入决算表" sheetId="52" r:id="rId11"/>
    <sheet name="11.全市政府性基金支出决算表" sheetId="53" r:id="rId12"/>
    <sheet name="12.市本级政府性基金收入决算表" sheetId="54" r:id="rId13"/>
    <sheet name="13.市本级政府性基金支出决算表" sheetId="55" r:id="rId14"/>
    <sheet name="14.政府性基金专项转移支付分地区、分项目决算表 " sheetId="74" r:id="rId15"/>
    <sheet name="15.全市专项债务限额和余额情况表" sheetId="51" r:id="rId16"/>
    <sheet name="16.全市国有资本经营收入决算表" sheetId="65" r:id="rId17"/>
    <sheet name="17.全市国有资本经营支出决算表" sheetId="66" r:id="rId18"/>
    <sheet name="18.市本级国有资本经营收入决算表" sheetId="59" r:id="rId19"/>
    <sheet name="19.市本级国有资本经营支出决算表" sheetId="60" r:id="rId20"/>
    <sheet name="20.国有资本经营预算专项转移支付分地区、分项目决算表" sheetId="68" r:id="rId21"/>
    <sheet name="21.全市社会保险基金收入决算表" sheetId="61" r:id="rId22"/>
    <sheet name="22.全市社会保险基金支出决算表" sheetId="62" r:id="rId23"/>
    <sheet name="23.市本级社会保险基金收入决算表" sheetId="63" r:id="rId24"/>
    <sheet name="24.市本级社会保险基金支出决算表" sheetId="64" r:id="rId25"/>
    <sheet name="25.市本级城乡居民基本养老保险基金收支决算表" sheetId="81" r:id="rId26"/>
    <sheet name="26.市本级机关事业单位基本养老保险基金收支决算表" sheetId="82" r:id="rId27"/>
    <sheet name="27.市本级职工基本医疗保险(含生育保险)基金收支决算表" sheetId="83" r:id="rId28"/>
    <sheet name="28.市本级城乡居民基本医疗保险基金收支决算表" sheetId="84" r:id="rId29"/>
    <sheet name="29.市本级工伤保险基金收支决算表" sheetId="85" r:id="rId30"/>
    <sheet name="30.市本级失业保险基金收支决算表 " sheetId="87" r:id="rId31"/>
    <sheet name="31.地方政府债券转贷情况表" sheetId="88" r:id="rId32"/>
    <sheet name="32.全市地方政府、还本付息决算表" sheetId="89" r:id="rId33"/>
    <sheet name="33.市本级财政拨款“三公”经费决算表" sheetId="91" r:id="rId34"/>
  </sheets>
  <definedNames>
    <definedName name="_xlnm._FilterDatabase" localSheetId="4" hidden="1">'4.市本级一般公共预算支出决算表'!$A$3:$IV$1315</definedName>
    <definedName name="_xlnm._FilterDatabase" localSheetId="10" hidden="1">'10.全市政府性基金收入决算表'!$A$3:$B$33</definedName>
    <definedName name="_xlnm._FilterDatabase" localSheetId="11" hidden="1">'11.全市政府性基金支出决算表'!$A$3:$B$53</definedName>
    <definedName name="_xlnm._FilterDatabase" localSheetId="12" hidden="1">'12.市本级政府性基金收入决算表'!$A$3:$B$33</definedName>
    <definedName name="_xlnm._FilterDatabase" localSheetId="13" hidden="1">'13.市本级政府性基金支出决算表'!$A$3:$B$37</definedName>
    <definedName name="_xlnm._FilterDatabase" localSheetId="21" hidden="1">'21.全市社会保险基金收入决算表'!$A$4:$IV$33</definedName>
    <definedName name="_xlnm._FilterDatabase" localSheetId="22" hidden="1">'22.全市社会保险基金支出决算表'!$A$4:$IV$26</definedName>
    <definedName name="_xlnm._FilterDatabase" localSheetId="23" hidden="1">'23.市本级社会保险基金收入决算表'!$A$4:$IV$33</definedName>
    <definedName name="_xlnm._FilterDatabase" localSheetId="24" hidden="1">'24.市本级社会保险基金支出决算表'!$A$4:$IV$26</definedName>
    <definedName name="_xlnm.Print_Titles" localSheetId="31">'31.地方政府债券转贷情况表'!$3:$3</definedName>
    <definedName name="_xlnm.Print_Area" localSheetId="32">'32.全市地方政府、还本付息决算表'!$A$1:$C$13</definedName>
    <definedName name="_xlnm.Print_Area" localSheetId="1">'1.全市一般公共预算收入决算表'!$A$1:$B$29</definedName>
    <definedName name="_xlnm.Print_Area" localSheetId="2">'2.全市一般公共预算支出决算表'!$A$1:$B$29</definedName>
    <definedName name="_xlnm.Print_Area" localSheetId="3">'3.市本级一般公共预算收入决算表'!$A$1:$B$29</definedName>
    <definedName name="_xlnm.Print_Area" localSheetId="4">'4.市本级一般公共预算支出决算表'!$A$1:$B$1315</definedName>
    <definedName name="_xlnm.Print_Area" localSheetId="5">'5.市本级一般公共预算基本支出经济分类决算数'!$A$1:$B$72</definedName>
    <definedName name="_xlnm.Print_Area" localSheetId="6">'6.市对区税收返还决算表'!$A$1:$B$11</definedName>
    <definedName name="_xlnm.Print_Area" localSheetId="7">'7.一般性转移支付决算表'!$A$1:$B$5</definedName>
    <definedName name="_xlnm.Print_Area" localSheetId="8">'8.一般公共预算专项转移支付分地区、分项目决算表'!$A$1:$A$5</definedName>
    <definedName name="_xlnm.Print_Area" localSheetId="9">'9.全市一般债务限额和余额情况表'!$A$1:$C$11</definedName>
    <definedName name="_xlnm.Print_Area" localSheetId="10">'10.全市政府性基金收入决算表'!$A$1:$B$33</definedName>
    <definedName name="_xlnm.Print_Area" localSheetId="11">'11.全市政府性基金支出决算表'!$A$1:$B$53</definedName>
    <definedName name="_xlnm.Print_Area" localSheetId="12">'12.市本级政府性基金收入决算表'!$A$1:$B$33</definedName>
    <definedName name="_xlnm.Print_Area" localSheetId="13">'13.市本级政府性基金支出决算表'!$A$1:$B$37</definedName>
    <definedName name="_xlnm.Print_Area" localSheetId="14">'14.政府性基金专项转移支付分地区、分项目决算表 '!$A$1:$A$5</definedName>
    <definedName name="_xlnm.Print_Area" localSheetId="15">'15.全市专项债务限额和余额情况表'!$A$1:$C$11</definedName>
    <definedName name="_xlnm.Print_Area" localSheetId="16">'16.全市国有资本经营收入决算表'!$A$1:$B$9</definedName>
    <definedName name="_xlnm.Print_Area" localSheetId="17">'17.全市国有资本经营支出决算表'!$A$1:$B$8</definedName>
    <definedName name="_xlnm.Print_Area" localSheetId="18">'18.市本级国有资本经营收入决算表'!$A$1:$A$8</definedName>
    <definedName name="_xlnm.Print_Area" localSheetId="19">'19.市本级国有资本经营支出决算表'!$A$1:$A$7</definedName>
    <definedName name="_xlnm.Print_Area" localSheetId="20">'20.国有资本经营预算专项转移支付分地区、分项目决算表'!$A$1:$B$5</definedName>
    <definedName name="_xlnm.Print_Area" localSheetId="21">'21.全市社会保险基金收入决算表'!$A$1:$B$33</definedName>
    <definedName name="_xlnm.Print_Area" localSheetId="22">'22.全市社会保险基金支出决算表'!$A$1:$B$26</definedName>
    <definedName name="_xlnm.Print_Area" localSheetId="23">'23.市本级社会保险基金收入决算表'!$A$1:$B$33</definedName>
    <definedName name="_xlnm.Print_Area" localSheetId="24">'24.市本级社会保险基金支出决算表'!$A$1:$B$25</definedName>
    <definedName name="_xlnm.Print_Area" localSheetId="25">'25.市本级城乡居民基本养老保险基金收支决算表'!$A$1:$D$20</definedName>
    <definedName name="_xlnm.Print_Area" localSheetId="26">'26.市本级机关事业单位基本养老保险基金收支决算表'!$A$1:$D$18</definedName>
    <definedName name="_xlnm.Print_Area" localSheetId="27">'27.市本级职工基本医疗保险(含生育保险)基金收支决算表'!$A$1:$D$35</definedName>
    <definedName name="_xlnm.Print_Area" localSheetId="28">'28.市本级城乡居民基本医疗保险基金收支决算表'!$A$1:$D$19</definedName>
    <definedName name="_xlnm.Print_Area" localSheetId="29">'29.市本级工伤保险基金收支决算表'!$A$1:$D$18</definedName>
    <definedName name="_xlnm.Print_Area" localSheetId="30">'30.市本级失业保险基金收支决算表 '!$A$1:$D$18</definedName>
    <definedName name="_xlnm.Print_Area" localSheetId="31">'31.地方政府债券转贷情况表'!$A$1:$H$35</definedName>
    <definedName name="_xlnm._FilterDatabase" localSheetId="5" hidden="1">'5.市本级一般公共预算基本支出经济分类决算数'!$A$3:$B$72</definedName>
    <definedName name="_xlnm._FilterDatabase" localSheetId="8" hidden="1">'8.一般公共预算专项转移支付分地区、分项目决算表'!$A$5:$IO$171</definedName>
    <definedName name="_xlnm._FilterDatabase" localSheetId="14" hidden="1">'14.政府性基金专项转移支付分地区、分项目决算表 '!$A$4:$IT$59</definedName>
    <definedName name="_xlnm._FilterDatabase" localSheetId="32" hidden="1">'32.全市地方政府、还本付息决算表'!$A$1:$D$16</definedName>
    <definedName name="_xlnm.Print_Area" localSheetId="33">'33.市本级财政拨款“三公”经费决算表'!$A$1:$F$9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<sst xmlns="http://schemas.openxmlformats.org/spreadsheetml/2006/main" count="5862" uniqueCount="2658">
  <si>
    <t>目   录</t>
  </si>
  <si>
    <t>1.全市一般公共预算收入决算表</t>
  </si>
  <si>
    <t>2.全市一般公共预算支出决算表</t>
  </si>
  <si>
    <t>3.市本级一般公共预算收入决算表</t>
  </si>
  <si>
    <t>4.市本级一般公共预算支出决算表</t>
  </si>
  <si>
    <t>5.市本级一般公共预算基本支出经济分类决算数</t>
  </si>
  <si>
    <t>6.市对区税收返还决算表</t>
  </si>
  <si>
    <t>7.一般性转移支付决算表</t>
  </si>
  <si>
    <t>8.一般公共预算专项转移支付分地区、分项目决算表</t>
  </si>
  <si>
    <t>9.全市一般债务限额和余额情况表</t>
  </si>
  <si>
    <t>10.全市政府性基金收入决算表</t>
  </si>
  <si>
    <t>11.全市政府性基金支出决算表</t>
  </si>
  <si>
    <t>12.市本级政府性基金收入决算表</t>
  </si>
  <si>
    <t>13.市本级政府性基金支出决算表</t>
  </si>
  <si>
    <t>14.政府性基金专项转移支付分地区、分项目决算表</t>
  </si>
  <si>
    <t>15.全市专项债务限额和余额情况表</t>
  </si>
  <si>
    <t>16.全市国有资本经营收入决算表</t>
  </si>
  <si>
    <t>17.全市国有资本经营支出决算表</t>
  </si>
  <si>
    <t>18.市本级国有资本经营收入决算表</t>
  </si>
  <si>
    <t>19.市本级国有资本经营支出决算表</t>
  </si>
  <si>
    <t>20.国有资本经营预算专项转移支付分地区、分项目决算表</t>
  </si>
  <si>
    <t>21.全市社会保险基金收入决算表</t>
  </si>
  <si>
    <t>22.全市社会保险基金支出决算表</t>
  </si>
  <si>
    <t>23.市本级社会保险基金收入决算表</t>
  </si>
  <si>
    <t>24.市本级社会保险基金支出决算表</t>
  </si>
  <si>
    <t>25.市本级城乡居民基本养老保险基金收支决算表</t>
  </si>
  <si>
    <t>26.市本级机关事业单位基本养老保险基金收支决算表</t>
  </si>
  <si>
    <t>27.市本级职工基本医疗保险(含生育保险)基金收支决算表</t>
  </si>
  <si>
    <t>28.市本级城乡居民基本医疗保险基金收支决算表</t>
  </si>
  <si>
    <t>29.市本级工伤保险基金收支决算表</t>
  </si>
  <si>
    <t>30.市本级失业保险基金收支决算表</t>
  </si>
  <si>
    <t>31.地方政府债券转贷情况表</t>
  </si>
  <si>
    <t>32.全市地方政府、还本付息决算表</t>
  </si>
  <si>
    <t>33.市本级财政拨款“三公”经费决算表</t>
  </si>
  <si>
    <t>全市一般公共预算收入决算表</t>
  </si>
  <si>
    <t>单位:万元</t>
  </si>
  <si>
    <t>预算科目</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</si>
  <si>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</si>
  <si>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</si>
  <si>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</si>
  <si>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</si>
  <si>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</si>
  <si>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</si>
  <si>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</si>
  <si>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</si>
  <si>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</si>
  <si>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</si>
  <si>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</si>
  <si>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</si>
  <si>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</si>
  <si>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</si>
  <si>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</si>
  <si>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</si>
  <si>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</si>
  <si>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</si>
  <si>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</si>
  <si>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</si>
  <si>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</si>
  <si>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</si>
  <si>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</si>
  <si>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</si>
  <si>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</si>
  <si>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</si>
  <si>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</si>
  <si>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</si>
  <si>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</si>
  <si>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</si>
  <si>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</si>
  <si>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</si>
  <si>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</si>
  <si>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</si>
  <si>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</si>
  <si>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</si>
  <si>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</si>
  <si>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</si>
  <si>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</si>
  <si>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</si>
  <si>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</si>
  <si>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</si>
  <si>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</si>
  <si>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</si>
  <si>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</si>
  <si>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</si>
  <si>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</si>
  <si>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</si>
  <si>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</si>
  <si>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</si>
  <si>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</si>
  <si>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</si>
  <si>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</si>
  <si>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</si>
  <si>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</si>
  <si>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</si>
  <si>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</si>
  <si>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</si>
  <si>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</si>
  <si>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</si>
  <si>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</si>
  <si>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</si>
  <si>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</si>
  <si>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</si>
  <si>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</si>
  <si>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</si>
  <si>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</si>
  <si>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</si>
  <si>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</si>
  <si>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</si>
  <si>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</si>
  <si>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</si>
  <si>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</si>
  <si>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</si>
  <si>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</si>
  <si>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</si>
  <si>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</si>
  <si>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</si>
  <si>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</si>
  <si>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</si>
  <si>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</si>
  <si>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</si>
  <si>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</si>
  <si>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</si>
  <si>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</si>
  <si>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</si>
  <si>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</si>
  <si>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</si>
  <si>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</si>
  <si>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</si>
  <si>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</si>
  <si>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</si>
  <si>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</si>
  <si>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</si>
  <si>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</si>
  <si>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</si>
  <si>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</si>
  <si>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</si>
  <si>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</si>
  <si>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</si>
  <si>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</si>
  <si>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</si>
  <si>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</si>
  <si>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</si>
  <si>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</si>
  <si>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</si>
  <si>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</si>
  <si>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</si>
  <si>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</si>
  <si>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</si>
  <si>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</si>
  <si>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</si>
  <si>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</si>
  <si>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</si>
  <si>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</si>
  <si>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</si>
  <si>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</si>
  <si>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</si>
  <si>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</si>
  <si>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</si>
  <si>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</si>
  <si>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</si>
  <si>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</si>
  <si>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</si>
  <si>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</si>
  <si>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</si>
  <si>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</si>
  <si>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</si>
  <si>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</si>
  <si>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</si>
  <si>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</si>
  <si>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</si>
  <si>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</si>
  <si>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</si>
  <si>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</si>
  <si>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</si>
  <si>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</si>
  <si>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</si>
  <si>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</si>
  <si>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</si>
  <si>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</si>
  <si>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</si>
  <si>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</si>
  <si>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</si>
  <si>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</si>
  <si>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</si>
  <si>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</si>
  <si>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</si>
  <si>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</si>
  <si>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</si>
  <si>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</si>
  <si>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</si>
  <si>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</si>
  <si>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</si>
  <si>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</si>
  <si>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</si>
  <si>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</si>
  <si>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</si>
  <si>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</si>
  <si>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</si>
  <si>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</si>
  <si>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</si>
  <si>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</si>
  <si>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</si>
  <si>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</si>
  <si>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</si>
  <si>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</si>
  <si>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</si>
  <si>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</si>
  <si>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</si>
  <si>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</si>
  <si>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</si>
  <si>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</si>
  <si>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</si>
  <si>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</si>
  <si>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</si>
  <si>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</si>
  <si>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</si>
  <si>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</si>
  <si>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</si>
  <si>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</si>
  <si>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</si>
  <si>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</si>
  <si>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</si>
  <si>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</si>
  <si>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</si>
  <si>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</si>
  <si>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</si>
  <si>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</si>
  <si>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</si>
  <si>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</si>
  <si>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</si>
  <si>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</si>
  <si>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</si>
  <si>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</si>
  <si>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</si>
  <si>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</si>
  <si>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</si>
  <si>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</si>
  <si>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</si>
  <si>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</si>
  <si>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</si>
  <si>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</si>
  <si>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</si>
  <si>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</si>
  <si>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</si>
  <si>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</si>
  <si>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</si>
  <si>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</si>
  <si>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</si>
  <si>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</si>
  <si>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</si>
  <si>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</si>
  <si>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</si>
  <si>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</si>
  <si>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</si>
  <si>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</si>
  <si>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</si>
  <si>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</si>
  <si>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</si>
  <si>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</si>
  <si>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</si>
  <si>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</si>
  <si>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</si>
  <si>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</si>
  <si>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</si>
  <si>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</si>
  <si>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</si>
  <si>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</si>
  <si>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</si>
  <si>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</si>
  <si>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</si>
  <si>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</si>
  <si>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</si>
  <si>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</si>
  <si>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</si>
  <si>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</si>
  <si>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</si>
  <si>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</si>
  <si>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</si>
  <si>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</si>
  <si>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</si>
  <si>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</si>
  <si>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</si>
  <si>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</si>
  <si>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</si>
  <si>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</si>
  <si>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</si>
  <si>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</si>
  <si>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</si>
  <si>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</si>
  <si>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</si>
  <si>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</si>
  <si>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</si>
  <si>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</si>
  <si>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</si>
  <si>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</si>
  <si>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</si>
  <si>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</si>
  <si>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</si>
  <si>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</si>
  <si>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</si>
  <si>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</si>
  <si>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</si>
  <si>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</si>
  <si>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</si>
  <si>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</si>
  <si>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</si>
  <si>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</si>
  <si>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</si>
  <si>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</si>
  <si>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</si>
  <si>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</si>
  <si>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</si>
  <si>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</si>
  <si>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</si>
  <si>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</si>
  <si>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</si>
  <si>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</si>
  <si>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</si>
  <si>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</si>
  <si>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</si>
  <si>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</si>
  <si>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</si>
  <si>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</si>
  <si>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</si>
  <si>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</si>
  <si>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</si>
  <si>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</si>
  <si>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</si>
  <si>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</si>
  <si>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</si>
  <si>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</si>
  <si>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</si>
  <si>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</si>
  <si>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</si>
  <si>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</si>
  <si>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</si>
  <si>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</si>
  <si>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</si>
  <si>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</si>
  <si>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</si>
  <si>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</si>
  <si>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</si>
  <si>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</si>
  <si>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</si>
  <si>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</si>
  <si>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</si>
  <si>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</si>
  <si>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</si>
  <si>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</si>
  <si>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</si>
  <si>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</si>
  <si>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</si>
  <si>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</si>
  <si>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</si>
  <si>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</si>
  <si>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</si>
  <si>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</si>
  <si>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</si>
  <si>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</si>
  <si>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</si>
  <si>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</si>
  <si>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</si>
  <si>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</si>
  <si>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</si>
  <si>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</si>
  <si>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</si>
  <si>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</si>
  <si>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</si>
  <si>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</si>
  <si>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</si>
  <si>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</si>
  <si>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</si>
  <si>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</si>
  <si>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</si>
  <si>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</si>
  <si>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</si>
  <si>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</si>
  <si>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</si>
  <si>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</si>
  <si>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</si>
  <si>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</si>
  <si>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</si>
  <si>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</si>
  <si>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</si>
  <si>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</si>
  <si>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</si>
  <si>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</si>
  <si>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</si>
  <si>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</si>
  <si>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</si>
  <si>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</si>
  <si>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</si>
  <si>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</si>
  <si>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</si>
  <si>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</si>
  <si>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</si>
  <si>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</si>
  <si>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</si>
  <si>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</si>
  <si>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</si>
  <si>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</si>
  <si>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</si>
  <si>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</si>
  <si>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</si>
  <si>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</si>
  <si>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</si>
  <si>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</si>
  <si>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</si>
  <si>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</si>
  <si>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</si>
  <si>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</si>
  <si>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</si>
  <si>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</si>
  <si>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</si>
  <si>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</si>
  <si>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</si>
  <si>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</si>
  <si>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</si>
  <si>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</si>
  <si>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</si>
  <si>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</si>
  <si>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</si>
  <si>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</si>
  <si>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</si>
  <si>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</si>
  <si>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</si>
  <si>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</si>
  <si>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</si>
  <si>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</si>
  <si>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</si>
  <si>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</si>
  <si>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</si>
  <si>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</si>
  <si>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</si>
  <si>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</si>
  <si>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</si>
  <si>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</si>
  <si>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</si>
  <si>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</si>
  <si>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</si>
  <si>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</si>
  <si>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</si>
  <si>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</si>
  <si>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</si>
  <si>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</si>
  <si>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</si>
  <si>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</si>
  <si>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</si>
  <si>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</si>
  <si>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</si>
  <si>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</si>
  <si>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</si>
  <si>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</si>
  <si>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</si>
  <si>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</si>
  <si>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</si>
  <si>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</si>
  <si>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</si>
  <si>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</si>
  <si>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</si>
  <si>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</si>
  <si>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</si>
  <si>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</si>
  <si>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</si>
  <si>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</si>
  <si>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</si>
  <si>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</si>
  <si>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</si>
  <si>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</si>
  <si>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</si>
  <si>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</si>
  <si>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</si>
  <si>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</si>
  <si>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</si>
  <si>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</si>
  <si>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</si>
  <si>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</si>
  <si>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</si>
  <si>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</si>
  <si>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</si>
  <si>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</si>
  <si>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</si>
  <si>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</si>
  <si>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</si>
  <si>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</si>
  <si>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</si>
  <si>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</si>
  <si>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</si>
  <si>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</si>
  <si>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</si>
  <si>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</si>
  <si>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</si>
  <si>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</si>
  <si>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</si>
  <si>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</si>
  <si>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</si>
  <si>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</si>
  <si>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</si>
  <si>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</si>
  <si>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</si>
  <si>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</si>
  <si>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</si>
  <si>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</si>
  <si>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</si>
  <si>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</si>
  <si>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</si>
  <si>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</si>
  <si>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</si>
  <si>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</si>
  <si>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</si>
  <si>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</si>
  <si>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</si>
  <si>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</si>
  <si>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</si>
  <si>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</si>
  <si>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</si>
  <si>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</si>
  <si>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</si>
  <si>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</si>
  <si>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</si>
  <si>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</si>
  <si>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</si>
  <si>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</si>
  <si>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</si>
  <si>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</si>
  <si>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</si>
  <si>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</si>
  <si>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</si>
  <si>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</si>
  <si>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</si>
  <si>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</si>
  <si>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</si>
  <si>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</si>
  <si>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</si>
  <si>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</si>
  <si>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</si>
  <si>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</si>
  <si>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</si>
  <si>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</si>
  <si>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</si>
  <si>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</si>
  <si>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</si>
  <si>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</si>
  <si>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</si>
  <si>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</si>
  <si>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</si>
  <si>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</si>
  <si>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</si>
  <si>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</si>
  <si>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</si>
  <si>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</si>
  <si>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</si>
  <si>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</si>
  <si>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</si>
  <si>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</si>
  <si>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</si>
  <si>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</si>
  <si>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</si>
  <si>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</si>
  <si>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</si>
  <si>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</si>
  <si>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</si>
  <si>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</si>
  <si>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</si>
  <si>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</si>
  <si>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</si>
  <si>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</si>
  <si>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</si>
  <si>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</si>
  <si>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</si>
  <si>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</si>
  <si>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</si>
  <si>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</si>
  <si>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</si>
  <si>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</si>
  <si>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</si>
  <si>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</si>
  <si>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</si>
  <si>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</si>
  <si>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</si>
  <si>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</si>
  <si>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</si>
  <si>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</si>
  <si>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</si>
  <si>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</si>
  <si>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</si>
  <si>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</si>
  <si>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</si>
  <si>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</si>
  <si>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</si>
  <si>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</si>
  <si>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</si>
  <si>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</si>
  <si>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</si>
  <si>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</si>
  <si>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</si>
  <si>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</si>
  <si>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</si>
  <si>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</si>
  <si>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</si>
  <si>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</si>
  <si>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</si>
  <si>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</si>
  <si>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</si>
  <si>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</si>
  <si>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</si>
  <si>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</si>
  <si>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</si>
  <si>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</si>
  <si>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</si>
  <si>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</si>
  <si>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</si>
  <si>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</si>
  <si>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</si>
  <si>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</si>
  <si>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</si>
  <si>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</si>
  <si>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</si>
  <si>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</si>
  <si>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</si>
  <si>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</si>
  <si>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</si>
  <si>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</si>
  <si>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</si>
  <si>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</si>
  <si>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</si>
  <si>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</si>
  <si>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</si>
  <si>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</si>
  <si>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</si>
  <si>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</si>
  <si>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</si>
  <si>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</si>
  <si>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</si>
  <si>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</si>
  <si>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</si>
  <si>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</si>
  <si>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</si>
  <si>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</si>
  <si>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</si>
  <si>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</si>
  <si>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</si>
  <si>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</si>
  <si>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</si>
  <si>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</si>
  <si>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</si>
  <si>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</si>
  <si>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</si>
  <si>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</si>
  <si>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</si>
  <si>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</si>
  <si>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</si>
  <si>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</si>
  <si>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</si>
  <si>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</si>
  <si>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</si>
  <si>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</si>
  <si>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</si>
  <si>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</si>
  <si>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</si>
  <si>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</si>
  <si>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</si>
  <si>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</si>
  <si>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</si>
  <si>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</si>
  <si>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</si>
  <si>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</si>
  <si>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</si>
  <si>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</si>
  <si>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</si>
  <si>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</si>
  <si>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</si>
  <si>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</si>
  <si>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</si>
  <si>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</si>
  <si>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</si>
  <si>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</si>
  <si>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</si>
  <si>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</si>
  <si>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</si>
  <si>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</si>
  <si>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</si>
  <si>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</si>
  <si>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</si>
  <si>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</si>
  <si>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</si>
  <si>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</si>
  <si>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</si>
  <si>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</si>
  <si>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</si>
  <si>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</si>
  <si>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</si>
  <si>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</si>
  <si>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</si>
  <si>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</si>
  <si>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</si>
  <si>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</si>
  <si>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</si>
  <si>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</si>
  <si>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</si>
  <si>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</si>
  <si>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</si>
  <si>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</si>
  <si>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</si>
  <si>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</si>
  <si>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</si>
  <si>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全市一般公共预算支出决算表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</si>
  <si>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</si>
  <si>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</si>
  <si>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</si>
  <si>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</si>
  <si>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</si>
  <si>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</si>
  <si>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</si>
  <si>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</si>
  <si>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</si>
  <si>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</si>
  <si>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</si>
  <si>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</si>
  <si>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</si>
  <si>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</si>
  <si>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</si>
  <si>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</si>
  <si>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</si>
  <si>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</si>
  <si>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</si>
  <si>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</si>
  <si>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</si>
  <si>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</si>
  <si>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</si>
  <si>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</si>
  <si>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</si>
  <si>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</si>
  <si>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</si>
  <si>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</si>
  <si>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</si>
  <si>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</si>
  <si>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</si>
  <si>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</si>
  <si>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</si>
  <si>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</si>
  <si>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</si>
  <si>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</si>
  <si>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</si>
  <si>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</si>
  <si>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</si>
  <si>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</si>
  <si>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</si>
  <si>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</si>
  <si>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</si>
  <si>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</si>
  <si>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</si>
  <si>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</si>
  <si>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</si>
  <si>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</si>
  <si>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</si>
  <si>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</si>
  <si>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</si>
  <si>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</si>
  <si>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</si>
  <si>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</si>
  <si>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</si>
  <si>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</si>
  <si>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</si>
  <si>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</si>
  <si>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</si>
  <si>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</si>
  <si>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</si>
  <si>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</si>
  <si>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</si>
  <si>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</si>
  <si>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</si>
  <si>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</si>
  <si>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</si>
  <si>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</si>
  <si>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</si>
  <si>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</si>
  <si>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</si>
  <si>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</si>
  <si>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</si>
  <si>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</si>
  <si>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</si>
  <si>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</si>
  <si>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</si>
  <si>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</si>
  <si>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</si>
  <si>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</si>
  <si>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</si>
  <si>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</si>
  <si>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</si>
  <si>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</si>
  <si>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</si>
  <si>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</si>
  <si>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</si>
  <si>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</si>
  <si>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</si>
  <si>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</si>
  <si>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</si>
  <si>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</si>
  <si>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</si>
  <si>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</si>
  <si>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</si>
  <si>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</si>
  <si>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</si>
  <si>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</si>
  <si>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</si>
  <si>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</si>
  <si>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</si>
  <si>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</si>
  <si>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</si>
  <si>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</si>
  <si>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</si>
  <si>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</si>
  <si>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</si>
  <si>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</si>
  <si>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</si>
  <si>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</si>
  <si>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</si>
  <si>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</si>
  <si>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</si>
  <si>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</si>
  <si>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</si>
  <si>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</si>
  <si>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</si>
  <si>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</si>
  <si>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</si>
  <si>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</si>
  <si>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</si>
  <si>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</si>
  <si>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</si>
  <si>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</si>
  <si>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</si>
  <si>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</si>
  <si>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</si>
  <si>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</si>
  <si>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</si>
  <si>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</si>
  <si>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</si>
  <si>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</si>
  <si>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</si>
  <si>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</si>
  <si>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</si>
  <si>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</si>
  <si>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</si>
  <si>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</si>
  <si>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</si>
  <si>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</si>
  <si>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</si>
  <si>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</si>
  <si>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</si>
  <si>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</si>
  <si>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</si>
  <si>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</si>
  <si>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</si>
  <si>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</si>
  <si>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</si>
  <si>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</si>
  <si>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</si>
  <si>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</si>
  <si>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</si>
  <si>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</si>
  <si>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</si>
  <si>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</si>
  <si>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</si>
  <si>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</si>
  <si>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</si>
  <si>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</si>
  <si>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</si>
  <si>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</si>
  <si>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</si>
  <si>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</si>
  <si>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</si>
  <si>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</si>
  <si>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</si>
  <si>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</si>
  <si>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</si>
  <si>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</si>
  <si>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</si>
  <si>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</si>
  <si>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</si>
  <si>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</si>
  <si>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</si>
  <si>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</si>
  <si>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</si>
  <si>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</si>
  <si>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</si>
  <si>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</si>
  <si>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</si>
  <si>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</si>
  <si>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</si>
  <si>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</si>
  <si>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</si>
  <si>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</si>
  <si>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</si>
  <si>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</si>
  <si>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</si>
  <si>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</si>
  <si>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</si>
  <si>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</si>
  <si>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</si>
  <si>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</si>
  <si>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</si>
  <si>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</si>
  <si>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</si>
  <si>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</si>
  <si>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</si>
  <si>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</si>
  <si>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</si>
  <si>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</si>
  <si>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</si>
  <si>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</si>
  <si>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</si>
  <si>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</si>
  <si>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</si>
  <si>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</si>
  <si>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</si>
  <si>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</si>
  <si>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</si>
  <si>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</si>
  <si>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</si>
  <si>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</si>
  <si>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</si>
  <si>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</si>
  <si>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</si>
  <si>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</si>
  <si>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</si>
  <si>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</si>
  <si>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</si>
  <si>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</si>
  <si>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</si>
  <si>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</si>
  <si>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</si>
  <si>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</si>
  <si>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</si>
  <si>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</si>
  <si>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</si>
  <si>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</si>
  <si>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</si>
  <si>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</si>
  <si>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</si>
  <si>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</si>
  <si>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</si>
  <si>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</si>
  <si>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</si>
  <si>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</si>
  <si>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</si>
  <si>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</si>
  <si>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</si>
  <si>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</si>
  <si>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</si>
  <si>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</si>
  <si>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</si>
  <si>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</si>
  <si>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</si>
  <si>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</si>
  <si>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</si>
  <si>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</si>
  <si>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</si>
  <si>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</si>
  <si>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</si>
  <si>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</si>
  <si>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</si>
  <si>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</si>
  <si>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</si>
  <si>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</si>
  <si>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</si>
  <si>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</si>
  <si>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</si>
  <si>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</si>
  <si>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</si>
  <si>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</si>
  <si>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</si>
  <si>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</si>
  <si>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</si>
  <si>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</si>
  <si>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</si>
  <si>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</si>
  <si>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</si>
  <si>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</si>
  <si>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</si>
  <si>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</si>
  <si>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</si>
  <si>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</si>
  <si>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</si>
  <si>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</si>
  <si>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</si>
  <si>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</si>
  <si>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</si>
  <si>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</si>
  <si>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</si>
  <si>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</si>
  <si>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</si>
  <si>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</si>
  <si>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</si>
  <si>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</si>
  <si>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</si>
  <si>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</si>
  <si>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</si>
  <si>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</si>
  <si>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</si>
  <si>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</si>
  <si>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</si>
  <si>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</si>
  <si>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</si>
  <si>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</si>
  <si>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</si>
  <si>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</si>
  <si>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</si>
  <si>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</si>
  <si>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</si>
  <si>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</si>
  <si>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</si>
  <si>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</si>
  <si>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</si>
  <si>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</si>
  <si>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</si>
  <si>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</si>
  <si>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</si>
  <si>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</si>
  <si>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</si>
  <si>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</si>
  <si>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</si>
  <si>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</si>
  <si>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</si>
  <si>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</si>
  <si>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</si>
  <si>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</si>
  <si>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</si>
  <si>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</si>
  <si>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</si>
  <si>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</si>
  <si>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</si>
  <si>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</si>
  <si>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</si>
  <si>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</si>
  <si>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</si>
  <si>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</si>
  <si>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</si>
  <si>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</si>
  <si>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</si>
  <si>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</si>
  <si>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</si>
  <si>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</si>
  <si>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</si>
  <si>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</si>
  <si>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</si>
  <si>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</si>
  <si>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</si>
  <si>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</si>
  <si>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</si>
  <si>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</si>
  <si>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</si>
  <si>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</si>
  <si>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</si>
  <si>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</si>
  <si>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</si>
  <si>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</si>
  <si>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</si>
  <si>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</si>
  <si>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</si>
  <si>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</si>
  <si>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</si>
  <si>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</si>
  <si>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</si>
  <si>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</si>
  <si>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</si>
  <si>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</si>
  <si>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</si>
  <si>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</si>
  <si>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</si>
  <si>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</si>
  <si>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</si>
  <si>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</si>
  <si>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</si>
  <si>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</si>
  <si>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</si>
  <si>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</si>
  <si>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</si>
  <si>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</si>
  <si>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</si>
  <si>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</si>
  <si>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</si>
  <si>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</si>
  <si>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</si>
  <si>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</si>
  <si>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</si>
  <si>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</si>
  <si>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</si>
  <si>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</si>
  <si>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</si>
  <si>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</si>
  <si>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</si>
  <si>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</si>
  <si>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</si>
  <si>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</si>
  <si>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</si>
  <si>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</si>
  <si>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</si>
  <si>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</si>
  <si>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</si>
  <si>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</si>
  <si>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</si>
  <si>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</si>
  <si>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</si>
  <si>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</si>
  <si>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</si>
  <si>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</si>
  <si>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</si>
  <si>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</si>
  <si>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</si>
  <si>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</si>
  <si>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</si>
  <si>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</si>
  <si>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</si>
  <si>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</si>
  <si>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</si>
  <si>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</si>
  <si>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</si>
  <si>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</si>
  <si>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</si>
  <si>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</si>
  <si>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</si>
  <si>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</si>
  <si>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</si>
  <si>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</si>
  <si>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</si>
  <si>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</si>
  <si>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</si>
  <si>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</si>
  <si>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</si>
  <si>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</si>
  <si>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</si>
  <si>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</si>
  <si>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</si>
  <si>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</si>
  <si>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</si>
  <si>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</si>
  <si>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</si>
  <si>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</si>
  <si>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</si>
  <si>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</si>
  <si>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</si>
  <si>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</si>
  <si>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</si>
  <si>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</si>
  <si>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</si>
  <si>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</si>
  <si>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</si>
  <si>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</si>
  <si>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</si>
  <si>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</si>
  <si>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</si>
  <si>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</si>
  <si>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</si>
  <si>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</si>
  <si>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</si>
  <si>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</si>
  <si>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</si>
  <si>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</si>
  <si>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</si>
  <si>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</si>
  <si>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</si>
  <si>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</si>
  <si>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</si>
  <si>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</si>
  <si>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</si>
  <si>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</si>
  <si>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</si>
  <si>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</si>
  <si>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</si>
  <si>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</si>
  <si>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</si>
  <si>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</si>
  <si>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</si>
  <si>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</si>
  <si>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</si>
  <si>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</si>
  <si>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</si>
  <si>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</si>
  <si>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</si>
  <si>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</si>
  <si>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</si>
  <si>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</si>
  <si>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</si>
  <si>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</si>
  <si>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</si>
  <si>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</si>
  <si>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</si>
  <si>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</si>
  <si>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</si>
  <si>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</si>
  <si>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</si>
  <si>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</si>
  <si>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</si>
  <si>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</si>
  <si>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</si>
  <si>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</si>
  <si>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</si>
  <si>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</si>
  <si>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</si>
  <si>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</si>
  <si>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</si>
  <si>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</si>
  <si>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</si>
  <si>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</si>
  <si>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</si>
  <si>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</si>
  <si>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</si>
  <si>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</si>
  <si>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</si>
  <si>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</si>
  <si>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</si>
  <si>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</si>
  <si>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</si>
  <si>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</si>
  <si>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</si>
  <si>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</si>
  <si>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</si>
  <si>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</si>
  <si>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</si>
  <si>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</si>
  <si>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</si>
  <si>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</si>
  <si>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</si>
  <si>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</si>
  <si>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</si>
  <si>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</si>
  <si>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</si>
  <si>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</si>
  <si>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</si>
  <si>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</si>
  <si>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</si>
  <si>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</si>
  <si>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</si>
  <si>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</si>
  <si>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</si>
  <si>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</si>
  <si>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</si>
  <si>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</si>
  <si>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</si>
  <si>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</si>
  <si>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</si>
  <si>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</si>
  <si>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</si>
  <si>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</si>
  <si>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</si>
  <si>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</si>
  <si>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</si>
  <si>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</si>
  <si>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</si>
  <si>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</si>
  <si>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</si>
  <si>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</si>
  <si>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</si>
  <si>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</si>
  <si>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</si>
  <si>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</si>
  <si>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</si>
  <si>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</si>
  <si>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</si>
  <si>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</si>
  <si>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</si>
  <si>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</si>
  <si>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</si>
  <si>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</si>
  <si>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</si>
  <si>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</si>
  <si>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</si>
  <si>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</si>
  <si>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</si>
  <si>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</si>
  <si>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</si>
  <si>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</si>
  <si>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</si>
  <si>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</si>
  <si>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</si>
  <si>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</si>
  <si>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</si>
  <si>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</si>
  <si>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</si>
  <si>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</si>
  <si>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</si>
  <si>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</si>
  <si>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</si>
  <si>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</si>
  <si>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</si>
  <si>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</si>
  <si>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</si>
  <si>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</si>
  <si>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</si>
  <si>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</si>
  <si>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</si>
  <si>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</si>
  <si>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</si>
  <si>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</si>
  <si>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</si>
  <si>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</si>
  <si>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</si>
  <si>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</si>
  <si>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</si>
  <si>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</si>
  <si>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</si>
  <si>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</si>
  <si>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</si>
  <si>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</si>
  <si>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</si>
  <si>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</si>
  <si>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</si>
  <si>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</si>
  <si>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</si>
  <si>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</si>
  <si>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</si>
  <si>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</si>
  <si>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</si>
  <si>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</si>
  <si>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</si>
  <si>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</si>
  <si>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</si>
  <si>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</si>
  <si>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</si>
  <si>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</si>
  <si>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</si>
  <si>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</si>
  <si>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</si>
  <si>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</si>
  <si>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</si>
  <si>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</si>
  <si>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</si>
  <si>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</si>
  <si>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</si>
  <si>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</si>
  <si>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</si>
  <si>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</si>
  <si>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</si>
  <si>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</si>
  <si>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</si>
  <si>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</si>
  <si>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</si>
  <si>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</si>
  <si>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</si>
  <si>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</si>
  <si>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</si>
  <si>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</si>
  <si>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</si>
  <si>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</si>
  <si>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</si>
  <si>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</si>
  <si>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</si>
  <si>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</si>
  <si>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</si>
  <si>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</si>
  <si>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</si>
  <si>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</si>
  <si>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</si>
  <si>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</si>
  <si>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</si>
  <si>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</si>
  <si>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</si>
  <si>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</si>
  <si>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</si>
  <si>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</si>
  <si>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</si>
  <si>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</si>
  <si>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</si>
  <si>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</si>
  <si>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</si>
  <si>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</si>
  <si>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</si>
  <si>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</si>
  <si>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</si>
  <si>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</si>
  <si>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</si>
  <si>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</si>
  <si>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</si>
  <si>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</si>
  <si>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</si>
  <si>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</si>
  <si>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</si>
  <si>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</si>
  <si>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</si>
  <si>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</si>
  <si>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</si>
  <si>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</si>
  <si>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</si>
  <si>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</si>
  <si>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</si>
  <si>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</si>
  <si>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</si>
  <si>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</si>
  <si>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</si>
  <si>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</si>
  <si>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</si>
  <si>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</si>
  <si>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</si>
  <si>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</si>
  <si>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</si>
  <si>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</si>
  <si>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</si>
  <si>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</si>
  <si>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</si>
  <si>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</si>
  <si>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</si>
  <si>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</si>
  <si>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</si>
  <si>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</si>
  <si>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</si>
  <si>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</si>
  <si>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</si>
  <si>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</si>
  <si>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</si>
  <si>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</si>
  <si>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</si>
  <si>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</si>
  <si>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</si>
  <si>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</si>
  <si>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</si>
  <si>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</si>
  <si>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</si>
  <si>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</si>
  <si>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</si>
  <si>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</si>
  <si>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</si>
  <si>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</si>
  <si>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</si>
  <si>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</si>
  <si>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</si>
  <si>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</si>
  <si>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</si>
  <si>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</si>
  <si>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</si>
  <si>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</si>
  <si>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</si>
  <si>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</si>
  <si>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</si>
  <si>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</si>
  <si>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</si>
  <si>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</si>
  <si>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</si>
  <si>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</si>
  <si>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</si>
  <si>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</si>
  <si>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</si>
  <si>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</si>
  <si>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</si>
  <si>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</si>
  <si>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</si>
  <si>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</si>
  <si>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</si>
  <si>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</si>
  <si>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</si>
  <si>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</si>
  <si>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</si>
  <si>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</si>
  <si>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</si>
  <si>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</si>
  <si>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</si>
  <si>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</si>
  <si>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</si>
  <si>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</si>
  <si>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</si>
  <si>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</si>
  <si>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</si>
  <si>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</si>
  <si>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</si>
  <si>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</si>
  <si>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</si>
  <si>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</si>
  <si>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</si>
  <si>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</si>
  <si>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</si>
  <si>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</si>
  <si>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</si>
  <si>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</si>
  <si>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</si>
  <si>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</si>
  <si>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</si>
  <si>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</si>
  <si>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</si>
  <si>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</si>
  <si>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</si>
  <si>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</si>
  <si>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</si>
  <si>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</si>
  <si>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</si>
  <si>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</si>
  <si>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</si>
  <si>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</si>
  <si>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</si>
  <si>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</si>
  <si>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</si>
  <si>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</si>
  <si>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</si>
  <si>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</si>
  <si>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</si>
  <si>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</si>
  <si>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</si>
  <si>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</si>
  <si>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</si>
  <si>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</si>
  <si>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</si>
  <si>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</si>
  <si>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</si>
  <si>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</si>
  <si>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</si>
  <si>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</si>
  <si>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</si>
  <si>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</si>
  <si>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</si>
  <si>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</si>
  <si>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</si>
  <si>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</si>
  <si>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</si>
  <si>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</si>
  <si>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</si>
  <si>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</si>
  <si>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</si>
  <si>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</si>
  <si>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</si>
  <si>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</si>
  <si>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</si>
  <si>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</si>
  <si>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</si>
  <si>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</si>
  <si>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</si>
  <si>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</si>
  <si>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</si>
  <si>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</si>
  <si>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</si>
  <si>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</si>
  <si>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</si>
  <si>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</si>
  <si>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</si>
  <si>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</si>
  <si>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</si>
  <si>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</si>
  <si>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</si>
  <si>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</si>
  <si>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</si>
  <si>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</si>
  <si>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</si>
  <si>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</si>
  <si>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</si>
  <si>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</si>
  <si>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</si>
  <si>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</si>
  <si>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</si>
  <si>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</si>
  <si>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</si>
  <si>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</si>
  <si>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</si>
  <si>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</si>
  <si>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</si>
  <si>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</si>
  <si>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</si>
  <si>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</si>
  <si>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</si>
  <si>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</si>
  <si>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</si>
  <si>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</si>
  <si>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</si>
  <si>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</si>
  <si>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</si>
  <si>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</si>
  <si>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</si>
  <si>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</si>
  <si>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</si>
  <si>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</si>
  <si>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</si>
  <si>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</si>
  <si>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</si>
  <si>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</si>
  <si>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</si>
  <si>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</si>
  <si>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</si>
  <si>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</si>
  <si>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</si>
  <si>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</si>
  <si>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</si>
  <si>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</si>
  <si>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</si>
  <si>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</si>
  <si>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</si>
  <si>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</si>
  <si>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</si>
  <si>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</si>
  <si>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</si>
  <si>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</si>
  <si>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</si>
  <si>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</si>
  <si>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</si>
  <si>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</si>
  <si>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</si>
  <si>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</si>
  <si>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</si>
  <si>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</si>
  <si>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</si>
  <si>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</si>
  <si>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</si>
  <si>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</si>
  <si>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</si>
  <si>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</si>
  <si>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</si>
  <si>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</si>
  <si>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</si>
  <si>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</si>
  <si>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</si>
  <si>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</si>
  <si>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</si>
  <si>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</si>
  <si>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</si>
  <si>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</si>
  <si>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</si>
  <si>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</si>
  <si>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</si>
  <si>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</si>
  <si>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</si>
  <si>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</si>
  <si>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</si>
  <si>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</si>
  <si>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</si>
  <si>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</si>
  <si>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</si>
  <si>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</si>
  <si>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</si>
  <si>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</si>
  <si>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</si>
  <si>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</si>
  <si>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</si>
  <si>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</si>
  <si>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</si>
  <si>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</si>
  <si>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</si>
  <si>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</si>
  <si>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</si>
  <si>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</si>
  <si>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</si>
  <si>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</si>
  <si>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</si>
  <si>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</si>
  <si>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</si>
  <si>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</si>
  <si>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</si>
  <si>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</si>
  <si>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</si>
  <si>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</si>
  <si>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</si>
  <si>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</si>
  <si>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</si>
  <si>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</si>
  <si>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</si>
  <si>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</si>
  <si>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</si>
  <si>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</si>
  <si>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</si>
  <si>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</si>
  <si>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</si>
  <si>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</si>
  <si>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</si>
  <si>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</si>
  <si>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</si>
  <si>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</si>
  <si>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</si>
  <si>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</si>
  <si>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</si>
  <si>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</si>
  <si>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</si>
  <si>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</si>
  <si>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</si>
  <si>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</si>
  <si>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</si>
  <si>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</si>
  <si>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</si>
  <si>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</si>
  <si>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</si>
  <si>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</si>
  <si>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</si>
  <si>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</si>
  <si>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</si>
  <si>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</si>
  <si>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</si>
  <si>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</si>
  <si>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</si>
  <si>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</si>
  <si>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</si>
  <si>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</si>
  <si>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</si>
  <si>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</si>
  <si>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</si>
  <si>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</si>
  <si>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</si>
  <si>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</si>
  <si>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</si>
  <si>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</si>
  <si>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</si>
  <si>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</si>
  <si>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</si>
  <si>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</si>
  <si>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</si>
  <si>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</si>
  <si>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</si>
  <si>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</si>
  <si>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</si>
  <si>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</si>
  <si>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</si>
  <si>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</si>
  <si>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</si>
  <si>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</si>
  <si>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</si>
  <si>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</si>
  <si>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</si>
  <si>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</si>
  <si>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</si>
  <si>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</si>
  <si>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</si>
  <si>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</si>
  <si>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</si>
  <si>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</si>
  <si>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</si>
  <si>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</si>
  <si>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</si>
  <si>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</si>
  <si>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</si>
  <si>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市本级一般公共预算收入决算表</t>
  </si>
  <si>
    <t>市本级一般公共预算支出决算表</t>
  </si>
  <si>
    <t>市本级一般公共预算支出</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</si>
  <si>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</si>
  <si>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</si>
  <si>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</si>
  <si>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</si>
  <si>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</si>
  <si>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</si>
  <si>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</si>
  <si>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</si>
  <si>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</si>
  <si>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</si>
  <si>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</si>
  <si>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</si>
  <si>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 xml:space="preserve">    水利执法监督</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</si>
  <si>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</si>
  <si>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</si>
  <si>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</si>
  <si>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</si>
  <si>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</si>
  <si>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</si>
  <si>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</si>
  <si>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</si>
  <si>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</si>
  <si>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</si>
  <si>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（二十三）其他支出(类)</t>
  </si>
  <si>
    <t xml:space="preserve">  年初预留</t>
  </si>
  <si>
    <t>（二十四）债务付息支出</t>
  </si>
  <si>
    <t>（二十五）债务发行费用支出</t>
  </si>
  <si>
    <t>市本级一般公共预算基本支出经济分类决算数</t>
  </si>
  <si>
    <t>单位：万元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</si>
  <si>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</si>
  <si>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</si>
  <si>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</si>
  <si>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</si>
  <si>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</si>
  <si>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</si>
  <si>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</si>
  <si>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</si>
  <si>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</si>
  <si>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</si>
  <si>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</si>
  <si>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</si>
  <si>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</si>
  <si>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</si>
  <si>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</si>
  <si>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</si>
  <si>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</si>
  <si>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</si>
  <si>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</si>
  <si>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</si>
  <si>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</si>
  <si>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</si>
  <si>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</si>
  <si>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</si>
  <si>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</si>
  <si>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</si>
  <si>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</si>
  <si>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</si>
  <si>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</si>
  <si>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</si>
  <si>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</si>
  <si>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</si>
  <si>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</si>
  <si>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</si>
  <si>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</si>
  <si>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</si>
  <si>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</si>
  <si>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</si>
  <si>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</si>
  <si>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</si>
  <si>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</si>
  <si>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</si>
  <si>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</si>
  <si>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</si>
  <si>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</si>
  <si>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</si>
  <si>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</si>
  <si>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</si>
  <si>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</si>
  <si>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</si>
  <si>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</si>
  <si>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</si>
  <si>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</si>
  <si>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</si>
  <si>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</si>
  <si>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</si>
  <si>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</si>
  <si>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</si>
  <si>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</si>
  <si>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</si>
  <si>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市对区税收返还决算表</t>
  </si>
  <si>
    <t>项目</t>
  </si>
  <si>
    <t>地区名称</t>
  </si>
  <si>
    <t>鄂城区</t>
  </si>
  <si>
    <t>华容区</t>
  </si>
  <si>
    <t>梁子湖区</t>
  </si>
  <si>
    <t>葛店开发区</t>
  </si>
  <si>
    <t>临空经济区</t>
  </si>
  <si>
    <t>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</si>
  <si>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</si>
  <si>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</si>
  <si>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</si>
  <si>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</si>
  <si>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</si>
  <si>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</si>
  <si>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一般性转移支付决算表</t>
  </si>
  <si>
    <t>地区</t>
  </si>
  <si>
    <t>一般公共预算专项转移支付分地区、分项目决算表</t>
  </si>
  <si>
    <t>项目名称</t>
  </si>
  <si>
    <t>一般公共预算资金</t>
  </si>
  <si>
    <t>2022年药品监管补助资金</t>
  </si>
  <si>
    <t>城乡居民基本医疗保险征收手续费</t>
  </si>
  <si>
    <t>第二批人才培训专项补助经费</t>
  </si>
  <si>
    <t>2022年涉台经济专项资金</t>
  </si>
  <si>
    <t>预算执行经费</t>
  </si>
  <si>
    <t>省级信访解难资金</t>
  </si>
  <si>
    <t>2021年全市红旗示范党组织考核奖补资金</t>
  </si>
  <si>
    <t>2022年第二批食品监管补助资金</t>
  </si>
  <si>
    <t>2022年市场监督管理专项补助经费</t>
  </si>
  <si>
    <t>2022年人大系统补助经费</t>
  </si>
  <si>
    <t>2022年全省机构编制以奖代补资金</t>
  </si>
  <si>
    <t>2022年乡镇干部特殊岗位补助</t>
  </si>
  <si>
    <t>2022年基层共青团工作经费</t>
  </si>
  <si>
    <t>2022年纪检监察补助经费</t>
  </si>
  <si>
    <t>2022年预算执行经费</t>
  </si>
  <si>
    <t>2022年市场监管综合执法资金</t>
  </si>
  <si>
    <t>2022年省级基层财政监管能力建设</t>
  </si>
  <si>
    <t>2022年预算管理工作经费</t>
  </si>
  <si>
    <t>2022年公安信息化建设资金</t>
  </si>
  <si>
    <t>2021年原市属21所学校（幼儿园）结转资金</t>
  </si>
  <si>
    <t>2022年城乡义务教育补助经费（第一批）</t>
  </si>
  <si>
    <t>2022年支持学前教育发展补助经费（学前资助）</t>
  </si>
  <si>
    <t>2022年省预算内基建投资</t>
  </si>
  <si>
    <t>2022年第一批普通高中学生资助补助经费</t>
  </si>
  <si>
    <t>2022年乡镇中小学教师乡镇工作补贴资金</t>
  </si>
  <si>
    <t>2022年城乡义务教育补助经费（第三批）</t>
  </si>
  <si>
    <t>2021年省级科技创新专项资金</t>
  </si>
  <si>
    <t>2022年省院合作专项资金</t>
  </si>
  <si>
    <t>2022年鄂州市科技计划项目资金</t>
  </si>
  <si>
    <t>2022年鄂州市高新技术企业奖补</t>
  </si>
  <si>
    <t>2022年市级科技创新奖补项目资金</t>
  </si>
  <si>
    <t>2022年扶持优势文化旅游产业发展（宣传文化事业）专项资金</t>
  </si>
  <si>
    <t>2022年省扶持优势文化产业发展专项资金</t>
  </si>
  <si>
    <t>2022年省级旅游发展专项</t>
  </si>
  <si>
    <t>2022年残疾人两项补贴财政补助资金（第一批）</t>
  </si>
  <si>
    <t>2022年福利院春节慰问金</t>
  </si>
  <si>
    <t>2021年重度残疾人参加城乡居民养老保险财政补助资金</t>
  </si>
  <si>
    <t>2022年义务兵家庭优抚待金</t>
  </si>
  <si>
    <t>2022年积极应对人口老龄化工程和托育建设中央基建投资</t>
  </si>
  <si>
    <t>2022年地名普查资金</t>
  </si>
  <si>
    <t>2022年第二批社会救助补助资金</t>
  </si>
  <si>
    <t>结算2021年和预拨2022年被征地农民养老保险财政补助资金</t>
  </si>
  <si>
    <t>2022年自主就业退役士兵一次性经济补助</t>
  </si>
  <si>
    <t>2021年城市社区财政补助资金</t>
  </si>
  <si>
    <t>2022年残疾人两项补贴财政补助资金（第三批）</t>
  </si>
  <si>
    <t>2022年优抚对象生活临时价格补贴财政补助资金</t>
  </si>
  <si>
    <t>2022年第三批城乡居民基本养老保险财政补助资金</t>
  </si>
  <si>
    <t>2022年8月临时价格补贴财政补助资金</t>
  </si>
  <si>
    <t>2022年9月临时价格补贴</t>
  </si>
  <si>
    <t>2022年社会养老服务体系建设补助</t>
  </si>
  <si>
    <t>2022年残疾人两项补贴财政补助资金（第四批）</t>
  </si>
  <si>
    <t>2022年重度残疾人参加城乡居民医疗保险财政补助</t>
  </si>
  <si>
    <t>2022年重度残疾人参加城乡居民医疗保险财政补助（退费补贴）</t>
  </si>
  <si>
    <t>2022年第四批城乡居民基本养老保险财政补助</t>
  </si>
  <si>
    <t>2022年10月临时价格补贴</t>
  </si>
  <si>
    <t>2022年社会养老服务体系建设补助（第二批）</t>
  </si>
  <si>
    <t>2022年残疾人补助资金（第二批）</t>
  </si>
  <si>
    <t>2022年退役军人服务保障资金</t>
  </si>
  <si>
    <t>2022年第四季度残疾人护理补贴</t>
  </si>
  <si>
    <t>结算2021年和预拨2022年高龄津贴财政补助资金</t>
  </si>
  <si>
    <t>2021年严重精神障碍者“以奖代补”补助资金</t>
  </si>
  <si>
    <t>2022年乡镇医护人员岗位补助资金</t>
  </si>
  <si>
    <t>结算2021年重大传染病防控中央补助资金</t>
  </si>
  <si>
    <t>2021年国家卫生城市复审工作经费</t>
  </si>
  <si>
    <t>2022年基本公共卫生服务补助资金（第一批）</t>
  </si>
  <si>
    <t>2022年第二批高龄津贴财政补助资金</t>
  </si>
  <si>
    <t>2022年计划生育服务财政补助资金</t>
  </si>
  <si>
    <t>结算2021年和预拨2022年基本生育免费服务补助资金</t>
  </si>
  <si>
    <t>2022年重大传染病防控中央补助</t>
  </si>
  <si>
    <t>2022年基本公共卫生服务补助资金（第二批）</t>
  </si>
  <si>
    <t>2022年计划生育管理服务经费</t>
  </si>
  <si>
    <t>2022年上半年严重精神障碍患者“以奖代补”</t>
  </si>
  <si>
    <t>结算2022年高龄津贴财政补助资金</t>
  </si>
  <si>
    <t>2022年计划生育家庭特别扶助</t>
  </si>
  <si>
    <t>2021年中央水污染防治资金</t>
  </si>
  <si>
    <t>2022年中央水污染防治资金</t>
  </si>
  <si>
    <t>2022年中央水污染防治资金（第二批）</t>
  </si>
  <si>
    <t>2022年排水设施建设中央基建投资预算</t>
  </si>
  <si>
    <t>市级惠农补贴核查工作经费</t>
  </si>
  <si>
    <t>2021年省级财政衔接推进乡村振兴补助资金（农业产业化龙头企业扶持资金）</t>
  </si>
  <si>
    <t>2022年中央和市级财政衔接推进乡村振兴补助资金预算</t>
  </si>
  <si>
    <t>下达2021年省级化解村级债务奖励资金</t>
  </si>
  <si>
    <t>2022年第一批农村综合改革转移支付</t>
  </si>
  <si>
    <t>2021年村级组织运转保障经费</t>
  </si>
  <si>
    <t>2021年农村“厕所革命”市级补助资金</t>
  </si>
  <si>
    <t>2021年化解村级债务奖励资金</t>
  </si>
  <si>
    <t>2022年农业绿色发展专项（长江经济带农业面源污染治理项目）中央基建投资预算</t>
  </si>
  <si>
    <t>2022年抗旱救灾资金</t>
  </si>
  <si>
    <t>2022年第二批农村综合改革转移支付</t>
  </si>
  <si>
    <t>2020年创业担保贷款奖补资金</t>
  </si>
  <si>
    <t>2022年涉农产业补助资金</t>
  </si>
  <si>
    <t>2022年特色水产品政策性农业保险市级保费补贴</t>
  </si>
  <si>
    <t>2022年中央农村厕所革命整村推进财政奖补</t>
  </si>
  <si>
    <t>2022年市级农产品质量安全监管及监测</t>
  </si>
  <si>
    <t>2021年军民融合发展专项资金</t>
  </si>
  <si>
    <t>2021年省级制造业高质量发展专项资金（第三批）</t>
  </si>
  <si>
    <t>2021年省级制造业高质量发展专项资金（第二批）</t>
  </si>
  <si>
    <t>2022年省级制造业高质量发展专项资金（晋级提能类）</t>
  </si>
  <si>
    <t>2021年进规工业企业奖励资金</t>
  </si>
  <si>
    <t>2022年先进制造业和现代服务业发展专项（第一批）中央基建投资</t>
  </si>
  <si>
    <t>2022年省级制造业高质量发展专项资金（技改）</t>
  </si>
  <si>
    <t>2022年省级制造业高质量发展专项资金（试点示范类）</t>
  </si>
  <si>
    <t>企业上市奖励资金</t>
  </si>
  <si>
    <t>2022年核心技术相关项目中央基建投资</t>
  </si>
  <si>
    <t>中央基建投资（高端装备）</t>
  </si>
  <si>
    <t>2022年省级制造业高质量发展专项资金（第二批）</t>
  </si>
  <si>
    <t>2022年中央中小企业发展专项资金（专精特新企业奖补）</t>
  </si>
  <si>
    <t>2022年市级传统产业改造省级专项</t>
  </si>
  <si>
    <t>2021年中央服务业发展资金（推动农商互联完善农产品供应链）</t>
  </si>
  <si>
    <t>2019、2020年省级服务业发展引导资金</t>
  </si>
  <si>
    <t>2022年度市级外经贸发展专项</t>
  </si>
  <si>
    <t>2021年度中央和省级外经贸发展专项</t>
  </si>
  <si>
    <t>2022年中央外经贸发展资金（进口贴息事项）</t>
  </si>
  <si>
    <t>2021年省级促进市场体系建设专项资金</t>
  </si>
  <si>
    <t>2022年省级服务业发展引导</t>
  </si>
  <si>
    <t>2022年中央外经贸发展专项</t>
  </si>
  <si>
    <t>2022年省级外经贸发展专项</t>
  </si>
  <si>
    <t>2022年省级促进市场体系建设</t>
  </si>
  <si>
    <t>2021年结转及2022年生猪调出大县奖励</t>
  </si>
  <si>
    <t>2021年全省基本农田保护项目资金</t>
  </si>
  <si>
    <t>2022年地质灾害防治工作经费和野猪致害补助资金</t>
  </si>
  <si>
    <t>2022年保障性安居工程（第一批）中央基建投资</t>
  </si>
  <si>
    <t>2022年保障性安居工程（第三批）中央基建投资</t>
  </si>
  <si>
    <t>2021年中央和省级自然灾害救灾资金（冬春救助）</t>
  </si>
  <si>
    <t>2021年度暴雨洪涝灾害灾后修复重建中央基建投资</t>
  </si>
  <si>
    <t>2021年中央自然灾害防治体系建设补助资金（全国自然灾害综合风险普查经费）</t>
  </si>
  <si>
    <t>2022年重点地区转型发展专项（资源型地区转型发展方向）中央基建投资</t>
  </si>
  <si>
    <t>一次性财力补助</t>
  </si>
  <si>
    <t>全市一般债务限额和余额情况表</t>
  </si>
  <si>
    <t>一般债务
限额(预算数)</t>
  </si>
  <si>
    <t>一般债务
余额</t>
  </si>
  <si>
    <t>鄂州市</t>
  </si>
  <si>
    <t>市本级</t>
  </si>
  <si>
    <t>--市直</t>
  </si>
  <si>
    <t>--葛店开发区</t>
  </si>
  <si>
    <t>--临空经济区</t>
  </si>
  <si>
    <t>全市政府性基金收入决算表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</si>
  <si>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</si>
  <si>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</si>
  <si>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</si>
  <si>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</si>
  <si>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</si>
  <si>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</si>
  <si>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</si>
  <si>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</si>
  <si>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</si>
  <si>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</si>
  <si>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</si>
  <si>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</si>
  <si>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</si>
  <si>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</si>
  <si>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</si>
  <si>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</si>
  <si>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</si>
  <si>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</si>
  <si>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</si>
  <si>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</si>
  <si>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</si>
  <si>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</si>
  <si>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</si>
  <si>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</si>
  <si>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</si>
  <si>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</si>
  <si>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</si>
  <si>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</si>
  <si>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</si>
  <si>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</si>
  <si>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</si>
  <si>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</si>
  <si>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</si>
  <si>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</si>
  <si>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</si>
  <si>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</si>
  <si>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</si>
  <si>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</si>
  <si>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</si>
  <si>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</si>
  <si>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</si>
  <si>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</si>
  <si>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</si>
  <si>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</si>
  <si>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</si>
  <si>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</si>
  <si>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</si>
  <si>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</si>
  <si>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</si>
  <si>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</si>
  <si>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</si>
  <si>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</si>
  <si>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</si>
  <si>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</si>
  <si>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</si>
  <si>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</si>
  <si>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</si>
  <si>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</si>
  <si>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</si>
  <si>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</si>
  <si>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</si>
  <si>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</si>
  <si>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</si>
  <si>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</si>
  <si>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</si>
  <si>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</si>
  <si>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</si>
  <si>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</si>
  <si>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</si>
  <si>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</si>
  <si>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全市政府性基金支出决算表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</si>
  <si>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</si>
  <si>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</si>
  <si>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</si>
  <si>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</si>
  <si>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</si>
  <si>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</si>
  <si>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</si>
  <si>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</si>
  <si>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</si>
  <si>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</si>
  <si>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</si>
  <si>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</si>
  <si>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</si>
  <si>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</si>
  <si>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</si>
  <si>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</si>
  <si>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</si>
  <si>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</si>
  <si>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</si>
  <si>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</si>
  <si>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</si>
  <si>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</si>
  <si>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</si>
  <si>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</si>
  <si>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</si>
  <si>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</si>
  <si>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</si>
  <si>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</si>
  <si>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</si>
  <si>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</si>
  <si>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</si>
  <si>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</si>
  <si>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</si>
  <si>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</si>
  <si>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</si>
  <si>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</si>
  <si>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</si>
  <si>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</si>
  <si>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</si>
  <si>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</si>
  <si>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</si>
  <si>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</si>
  <si>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</si>
  <si>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</si>
  <si>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</si>
  <si>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</si>
  <si>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</si>
  <si>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</si>
  <si>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</si>
  <si>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</si>
  <si>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</si>
  <si>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</si>
  <si>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</si>
  <si>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</si>
  <si>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</si>
  <si>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</si>
  <si>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</si>
  <si>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</si>
  <si>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</si>
  <si>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</si>
  <si>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</si>
  <si>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</si>
  <si>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</si>
  <si>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</si>
  <si>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</si>
  <si>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</si>
  <si>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</si>
  <si>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</si>
  <si>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</si>
  <si>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</si>
  <si>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</si>
  <si>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</si>
  <si>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</si>
  <si>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</si>
  <si>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</si>
  <si>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</si>
  <si>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</si>
  <si>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</si>
  <si>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</si>
  <si>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</si>
  <si>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</si>
  <si>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</si>
  <si>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</si>
  <si>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</si>
  <si>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</si>
  <si>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</si>
  <si>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</si>
  <si>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</si>
  <si>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</si>
  <si>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</si>
  <si>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</si>
  <si>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</si>
  <si>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</si>
  <si>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</si>
  <si>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</si>
  <si>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</si>
  <si>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</si>
  <si>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</si>
  <si>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</si>
  <si>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</si>
  <si>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</si>
  <si>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</si>
  <si>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</si>
  <si>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</si>
  <si>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</si>
  <si>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</si>
  <si>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</si>
  <si>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</si>
  <si>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</si>
  <si>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</si>
  <si>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</si>
  <si>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</si>
  <si>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</si>
  <si>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</si>
  <si>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</si>
  <si>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</si>
  <si>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</si>
  <si>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</si>
  <si>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</si>
  <si>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</si>
  <si>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</si>
  <si>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</si>
  <si>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</si>
  <si>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</si>
  <si>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</si>
  <si>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</si>
  <si>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</si>
  <si>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</si>
  <si>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</si>
  <si>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</si>
  <si>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</si>
  <si>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</si>
  <si>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</si>
  <si>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</si>
  <si>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</si>
  <si>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</si>
  <si>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</si>
  <si>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</si>
  <si>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</si>
  <si>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</si>
  <si>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</si>
  <si>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</si>
  <si>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</si>
  <si>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</si>
  <si>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</si>
  <si>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</si>
  <si>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</si>
  <si>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</si>
  <si>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</si>
  <si>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</si>
  <si>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</si>
  <si>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</si>
  <si>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</si>
  <si>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</si>
  <si>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</si>
  <si>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</si>
  <si>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</si>
  <si>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</si>
  <si>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</si>
  <si>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</si>
  <si>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</si>
  <si>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</si>
  <si>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</si>
  <si>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</si>
  <si>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</si>
  <si>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</si>
  <si>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</si>
  <si>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</si>
  <si>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</si>
  <si>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</si>
  <si>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</si>
  <si>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</si>
  <si>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</si>
  <si>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</si>
  <si>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</si>
  <si>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</si>
  <si>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</si>
  <si>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</si>
  <si>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</si>
  <si>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</si>
  <si>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</si>
  <si>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</si>
  <si>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</si>
  <si>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</si>
  <si>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</si>
  <si>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</si>
  <si>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</si>
  <si>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</si>
  <si>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</si>
  <si>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</si>
  <si>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</si>
  <si>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</si>
  <si>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</si>
  <si>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</si>
  <si>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</si>
  <si>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</si>
  <si>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</si>
  <si>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</si>
  <si>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</si>
  <si>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</si>
  <si>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</si>
  <si>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</si>
  <si>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</si>
  <si>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</si>
  <si>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</si>
  <si>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</si>
  <si>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</si>
  <si>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</si>
  <si>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</si>
  <si>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</si>
  <si>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</si>
  <si>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</si>
  <si>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</si>
  <si>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</si>
  <si>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</si>
  <si>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</si>
  <si>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</si>
  <si>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</si>
  <si>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</si>
  <si>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</si>
  <si>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</si>
  <si>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</si>
  <si>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</si>
  <si>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</si>
  <si>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</si>
  <si>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</si>
  <si>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</si>
  <si>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</si>
  <si>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</si>
  <si>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市本级政府性基金收入决算表</t>
  </si>
  <si>
    <t>市本级政府性基金支出决算表</t>
  </si>
  <si>
    <t xml:space="preserve">政府性基金专项转移支付分地区、分项目决算表 </t>
  </si>
  <si>
    <t>政府性基金预算资金</t>
  </si>
  <si>
    <t>2021年中央大中型水库移民后期扶持基金</t>
  </si>
  <si>
    <t>2022年中央水库移民扶持基金</t>
  </si>
  <si>
    <t>中核鄂城新区联合投资有限公司专项开发工程款</t>
  </si>
  <si>
    <t>2022基层医疗卫生机构能力提升补助资金</t>
  </si>
  <si>
    <t>2022年乡镇春节慰问资金</t>
  </si>
  <si>
    <t>原风信子花卉市场等建筑物拆除补偿资金</t>
  </si>
  <si>
    <t>2021年城乡垃圾清运补贴</t>
  </si>
  <si>
    <t>自然资源和规划局鄂城分局工作经费</t>
  </si>
  <si>
    <t>2022年市级长江流域重点水域禁捕渔民社保补贴资金</t>
  </si>
  <si>
    <t>鄂城区凤凰街办市政工程项目拆迁安置超期过渡费</t>
  </si>
  <si>
    <t>2021年省级大中型水库库区基金</t>
  </si>
  <si>
    <t>2022年市级乡村振兴专项资金</t>
  </si>
  <si>
    <t>2022年市级乡村振兴专项资金（第三批）</t>
  </si>
  <si>
    <t>2021-2022年农田建设配套</t>
  </si>
  <si>
    <t>2022年市级小型农田水利工程设施建设补助</t>
  </si>
  <si>
    <t>挂点重点村帮扶资金</t>
  </si>
  <si>
    <t>2021年体育产业转移支付资金（第二批）</t>
  </si>
  <si>
    <t>2021年福利彩票公益金支持养老服务发展项目补助资金</t>
  </si>
  <si>
    <t>2022年残疾人事业发展中央补助资金</t>
  </si>
  <si>
    <t>梁子湖区2017年耕地占用税应缴资金</t>
  </si>
  <si>
    <t>2021年中央集中彩票公益金支持体育事业专项</t>
  </si>
  <si>
    <t>2021年省级体育转移支付补助</t>
  </si>
  <si>
    <t>2022年省级残疾人补助资金</t>
  </si>
  <si>
    <t>2022年第二批医疗救助补助</t>
  </si>
  <si>
    <t>2022年省级民政一般性转移支付</t>
  </si>
  <si>
    <t>省级民政一般性转移支付（社会服务与社会组织培育引导）</t>
  </si>
  <si>
    <t>鄂钢中厚板项目征拆缺口资金</t>
  </si>
  <si>
    <t>2022年残疾人阳光家园托养服务</t>
  </si>
  <si>
    <t>梁子湖环湖路通车仪式暨首届“梁子湖杯”半程马拉松赛事活动缺口资金</t>
  </si>
  <si>
    <t>2022年中央集中彩票公益金支持社会福利事业专项资金（儿童福利）</t>
  </si>
  <si>
    <t>2022年省级体育事业发展专项</t>
  </si>
  <si>
    <t>2022年精神障碍社区康复中心运营补助</t>
  </si>
  <si>
    <t>儿童福利事业福彩公益金</t>
  </si>
  <si>
    <t>2022年社会事务专项补助资金（公益性公墓）</t>
  </si>
  <si>
    <t>2022年中央集中彩票公益金支持社会福利事业专项资金（老年福利）</t>
  </si>
  <si>
    <t>全市专项债务限额和余额情况表</t>
  </si>
  <si>
    <t>专项债务
限额(预算数)</t>
  </si>
  <si>
    <t>专项债务
余额</t>
  </si>
  <si>
    <t>全市国有资本经营收入决算表</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</si>
  <si>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</si>
  <si>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</si>
  <si>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</si>
  <si>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</si>
  <si>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</si>
  <si>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</si>
  <si>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</si>
  <si>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</si>
  <si>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</si>
  <si>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</si>
  <si>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</si>
  <si>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</si>
  <si>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</si>
  <si>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</si>
  <si>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</si>
  <si>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</si>
  <si>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</si>
  <si>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</si>
  <si>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</si>
  <si>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</si>
  <si>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</si>
  <si>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</si>
  <si>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</si>
  <si>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</si>
  <si>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</si>
  <si>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</si>
  <si>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</si>
  <si>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</si>
  <si>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</si>
  <si>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</si>
  <si>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</si>
  <si>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</si>
  <si>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</si>
  <si>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</si>
  <si>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</si>
  <si>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</si>
  <si>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</si>
  <si>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</si>
  <si>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</si>
  <si>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</si>
  <si>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</si>
  <si>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</si>
  <si>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</si>
  <si>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</si>
  <si>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</si>
  <si>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</si>
  <si>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</si>
  <si>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</si>
  <si>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</si>
  <si>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</si>
  <si>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</si>
  <si>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</si>
  <si>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</si>
  <si>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</si>
  <si>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</si>
  <si>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</si>
  <si>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</si>
  <si>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</si>
  <si>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</si>
  <si>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</si>
  <si>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</si>
  <si>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</si>
  <si>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</si>
  <si>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</si>
  <si>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</si>
  <si>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</si>
  <si>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</si>
  <si>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</si>
  <si>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</si>
  <si>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</si>
  <si>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</si>
  <si>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</si>
  <si>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市本级国有资本经营收入决算表</t>
  </si>
  <si>
    <t>市本级国有资本经营支出决算表</t>
  </si>
  <si>
    <t>国有资本经营预算专项转移支付分地区、分项目决算表</t>
  </si>
  <si>
    <t>国有资本经营预算资金</t>
  </si>
  <si>
    <t>2022年国有企业退休人员社会化管理补助资金</t>
  </si>
  <si>
    <t>2020-2021年国有企业退休人员社会化管理补助资金</t>
  </si>
  <si>
    <t>全市社会保险基金收入决算表</t>
  </si>
  <si>
    <t>收入合计</t>
  </si>
  <si>
    <t xml:space="preserve">   其中:社会保险费收入</t>
  </si>
  <si>
    <t xml:space="preserve">      　利息收入</t>
  </si>
  <si>
    <t xml:space="preserve">      　财政补贴收入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</si>
  <si>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</si>
  <si>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</si>
  <si>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</si>
  <si>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</si>
  <si>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</si>
  <si>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</si>
  <si>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</si>
  <si>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全市社会保险基金支出决算表</t>
  </si>
  <si>
    <t>支出合计</t>
  </si>
  <si>
    <t xml:space="preserve">   其中:社会保险待遇支出</t>
  </si>
  <si>
    <t xml:space="preserve">        转移支出</t>
  </si>
  <si>
    <t>市本级社会保险基金收入决算表</t>
  </si>
  <si>
    <t>市本级社会保险基金支出决算表</t>
  </si>
  <si>
    <t>市本级城乡居民基本养老保险基金收支决算表</t>
  </si>
  <si>
    <r>
      <rPr>
        <b/>
        <sz val="10"/>
        <color indexed="8"/>
        <rFont val="宋体"/>
        <charset val="0"/>
      </rPr>
      <t xml:space="preserve">项        </t>
    </r>
    <r>
      <rPr>
        <b/>
        <sz val="10"/>
        <color indexed="8"/>
        <rFont val="宋体"/>
        <charset val="134"/>
      </rPr>
      <t>目</t>
    </r>
  </si>
  <si>
    <t>一、个人缴费收入</t>
  </si>
  <si>
    <t>一、基础养老金支出</t>
  </si>
  <si>
    <r>
      <rPr>
        <sz val="10"/>
        <color indexed="8"/>
        <rFont val="宋体"/>
        <charset val="0"/>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</si>
  <si>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</si>
  <si>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</si>
  <si>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</si>
  <si>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宋体"/>
        <charset val="0"/>
      </rPr>
      <t xml:space="preserve">    </t>
    </r>
    <r>
      <rPr>
        <sz val="10"/>
        <color indexed="8"/>
        <rFont val="宋体"/>
        <charset val="134"/>
      </rPr>
      <t>其中：财政对基础养老金的补贴</t>
    </r>
  </si>
  <si>
    <t>四、转移支出</t>
  </si>
  <si>
    <r>
      <rPr>
        <sz val="10"/>
        <color indexed="8"/>
        <rFont val="宋体"/>
        <charset val="0"/>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</si>
  <si>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</si>
  <si>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</si>
  <si>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</si>
  <si>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</si>
  <si>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</si>
  <si>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</si>
  <si>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</si>
  <si>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</si>
  <si>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</si>
  <si>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</si>
  <si>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</si>
  <si>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</si>
  <si>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</si>
  <si>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</si>
  <si>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</si>
  <si>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</si>
  <si>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</si>
  <si>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宋体"/>
        <charset val="0"/>
      </rPr>
      <t xml:space="preserve">总        </t>
    </r>
    <r>
      <rPr>
        <sz val="10"/>
        <color indexed="8"/>
        <rFont val="宋体"/>
        <charset val="134"/>
      </rPr>
      <t>计</t>
    </r>
  </si>
  <si>
    <t>市本级机关事业单位基本养老保险基金决算表</t>
  </si>
  <si>
    <t>一、基本养老保险费收入</t>
  </si>
  <si>
    <t>一、基本养老金支出</t>
  </si>
  <si>
    <r>
      <rPr>
        <sz val="10"/>
        <color indexed="8"/>
        <rFont val="宋体"/>
        <charset val="0"/>
      </rPr>
      <t xml:space="preserve">    </t>
    </r>
    <r>
      <rPr>
        <sz val="10"/>
        <color indexed="8"/>
        <rFont val="宋体"/>
        <charset val="134"/>
      </rPr>
      <t>其中：当期征缴收入</t>
    </r>
  </si>
  <si>
    <t>二、转移支出</t>
  </si>
  <si>
    <t>三、其他支出</t>
  </si>
  <si>
    <r>
      <rPr>
        <sz val="10"/>
        <color indexed="8"/>
        <rFont val="宋体"/>
        <charset val="0"/>
      </rPr>
      <t xml:space="preserve">    </t>
    </r>
    <r>
      <rPr>
        <sz val="10"/>
        <color indexed="8"/>
        <rFont val="宋体"/>
        <charset val="134"/>
      </rPr>
      <t>其中：地方财政补贴</t>
    </r>
  </si>
  <si>
    <t>三、利息收入</t>
  </si>
  <si>
    <t>四、转移收入</t>
  </si>
  <si>
    <t>五、其他收入</t>
  </si>
  <si>
    <r>
      <rPr>
        <sz val="10"/>
        <color indexed="8"/>
        <rFont val="宋体"/>
        <charset val="0"/>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</si>
  <si>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</si>
  <si>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</si>
  <si>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</si>
  <si>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</si>
  <si>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</si>
  <si>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</si>
  <si>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</si>
  <si>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</si>
  <si>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</si>
  <si>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</si>
  <si>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</si>
  <si>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市本级职工基本医疗保险(含生育保险)基金收支决算表</t>
  </si>
  <si>
    <t>小计</t>
  </si>
  <si>
    <t>基本医疗保险统筹基金(含单建统筹）</t>
  </si>
  <si>
    <t>基本医疗保险
个人账户基金</t>
  </si>
  <si>
    <t>一、基本医疗保险费收入</t>
  </si>
  <si>
    <r>
      <rPr>
        <sz val="10"/>
        <color indexed="8"/>
        <rFont val="宋体"/>
        <charset val="0"/>
      </rPr>
      <t xml:space="preserve">    </t>
    </r>
    <r>
      <rPr>
        <sz val="10"/>
        <color indexed="8"/>
        <rFont val="宋体"/>
        <charset val="134"/>
      </rPr>
      <t>其中：单位缴费</t>
    </r>
  </si>
  <si>
    <r>
      <rPr>
        <sz val="10"/>
        <color indexed="8"/>
        <rFont val="宋体"/>
        <charset val="0"/>
      </rPr>
      <t xml:space="preserve">          </t>
    </r>
    <r>
      <rPr>
        <sz val="10"/>
        <color indexed="8"/>
        <rFont val="宋体"/>
        <charset val="134"/>
      </rPr>
      <t>个人缴费</t>
    </r>
  </si>
  <si>
    <r>
      <rPr>
        <sz val="10"/>
        <color indexed="8"/>
        <rFont val="宋体"/>
        <charset val="0"/>
      </rPr>
      <t xml:space="preserve">    </t>
    </r>
    <r>
      <rPr>
        <sz val="10"/>
        <color indexed="8"/>
        <rFont val="宋体"/>
        <charset val="134"/>
      </rPr>
      <t>其中：对医保基金负担新冠病毒疫苗及接种费用的补助</t>
    </r>
  </si>
  <si>
    <t>一、基本医疗保险待遇支出</t>
  </si>
  <si>
    <r>
      <rPr>
        <sz val="10"/>
        <color indexed="8"/>
        <rFont val="宋体"/>
        <charset val="0"/>
      </rPr>
      <t xml:space="preserve">    </t>
    </r>
    <r>
      <rPr>
        <sz val="10"/>
        <color indexed="8"/>
        <rFont val="宋体"/>
        <charset val="134"/>
      </rPr>
      <t>其中</t>
    </r>
    <r>
      <rPr>
        <sz val="10"/>
        <color indexed="8"/>
        <rFont val="宋体"/>
        <charset val="0"/>
      </rPr>
      <t xml:space="preserve">: </t>
    </r>
    <r>
      <rPr>
        <sz val="10"/>
        <color indexed="8"/>
        <rFont val="宋体"/>
        <charset val="134"/>
      </rPr>
      <t>住院费用支出</t>
    </r>
  </si>
  <si>
    <r>
      <rPr>
        <sz val="10"/>
        <color indexed="8"/>
        <rFont val="宋体"/>
        <charset val="0"/>
      </rPr>
      <t xml:space="preserve">　  </t>
    </r>
    <r>
      <rPr>
        <sz val="10"/>
        <color indexed="8"/>
        <rFont val="宋体"/>
        <charset val="134"/>
      </rPr>
      <t>　</t>
    </r>
    <r>
      <rPr>
        <sz val="10"/>
        <color indexed="8"/>
        <rFont val="宋体"/>
        <charset val="0"/>
      </rPr>
      <t xml:space="preserve"> </t>
    </r>
    <r>
      <rPr>
        <sz val="10"/>
        <color indexed="8"/>
        <rFont val="宋体"/>
        <charset val="134"/>
      </rPr>
      <t>　</t>
    </r>
    <r>
      <rPr>
        <sz val="10"/>
        <color indexed="8"/>
        <rFont val="宋体"/>
        <charset val="0"/>
      </rPr>
      <t xml:space="preserve"> </t>
    </r>
    <r>
      <rPr>
        <sz val="10"/>
        <color indexed="8"/>
        <rFont val="宋体"/>
        <charset val="134"/>
      </rPr>
      <t>门诊费用支出</t>
    </r>
  </si>
  <si>
    <r>
      <rPr>
        <sz val="10"/>
        <color indexed="8"/>
        <rFont val="宋体"/>
        <charset val="0"/>
      </rPr>
      <t xml:space="preserve">          </t>
    </r>
    <r>
      <rPr>
        <sz val="10"/>
        <color indexed="8"/>
        <rFont val="宋体"/>
        <charset val="134"/>
      </rPr>
      <t>生育医疗费用支出</t>
    </r>
  </si>
  <si>
    <r>
      <rPr>
        <sz val="10"/>
        <color indexed="8"/>
        <rFont val="宋体"/>
        <charset val="0"/>
      </rPr>
      <t xml:space="preserve">          </t>
    </r>
    <r>
      <rPr>
        <sz val="10"/>
        <color indexed="8"/>
        <rFont val="宋体"/>
        <charset val="134"/>
      </rPr>
      <t>生育津贴支出</t>
    </r>
  </si>
  <si>
    <t>市本级城乡居民基本医疗保险基金收支决算表</t>
  </si>
  <si>
    <t>项        目</t>
  </si>
  <si>
    <r>
      <rPr>
        <sz val="10"/>
        <color indexed="8"/>
        <rFont val="宋体"/>
        <charset val="0"/>
      </rPr>
      <t xml:space="preserve">    </t>
    </r>
    <r>
      <rPr>
        <sz val="10"/>
        <color indexed="8"/>
        <rFont val="宋体"/>
        <charset val="134"/>
      </rPr>
      <t>其中：集体扶持收入</t>
    </r>
  </si>
  <si>
    <t xml:space="preserve">    其中：住院费用支出</t>
  </si>
  <si>
    <r>
      <rPr>
        <sz val="10"/>
        <color indexed="8"/>
        <rFont val="宋体"/>
        <charset val="0"/>
      </rPr>
      <t xml:space="preserve">          </t>
    </r>
    <r>
      <rPr>
        <sz val="10"/>
        <color indexed="8"/>
        <rFont val="宋体"/>
        <charset val="134"/>
      </rPr>
      <t>城乡医疗救助资助收入</t>
    </r>
  </si>
  <si>
    <t xml:space="preserve">          门诊费用支出</t>
  </si>
  <si>
    <r>
      <rPr>
        <sz val="10"/>
        <color indexed="8"/>
        <rFont val="宋体"/>
        <charset val="0"/>
      </rPr>
      <t xml:space="preserve">          </t>
    </r>
    <r>
      <rPr>
        <sz val="10"/>
        <color indexed="8"/>
        <rFont val="宋体"/>
        <charset val="134"/>
      </rPr>
      <t>财政为困难人员代缴收入</t>
    </r>
  </si>
  <si>
    <t>二、大病保险支出</t>
  </si>
  <si>
    <r>
      <rPr>
        <sz val="10"/>
        <color indexed="8"/>
        <rFont val="宋体"/>
        <charset val="0"/>
      </rPr>
      <t xml:space="preserve">    </t>
    </r>
    <r>
      <rPr>
        <sz val="10"/>
        <color indexed="8"/>
        <rFont val="宋体"/>
        <charset val="134"/>
      </rPr>
      <t>其中：按规定标准补助收入</t>
    </r>
  </si>
  <si>
    <t xml:space="preserve">      对医保基金负担新冠病毒疫苗及接种费用的补助</t>
  </si>
  <si>
    <t>四、其他收入</t>
  </si>
  <si>
    <t>五、本年收入小计</t>
  </si>
  <si>
    <t>六、上级补助收入</t>
  </si>
  <si>
    <t>七、下级上解收入</t>
  </si>
  <si>
    <t>八、本年收入合计</t>
  </si>
  <si>
    <t>九、上年结余</t>
  </si>
  <si>
    <t>总        计</t>
  </si>
  <si>
    <t>市本级工伤保险基金收支决算表</t>
  </si>
  <si>
    <t>一、工伤保险费收入</t>
  </si>
  <si>
    <t>一、工伤保险待遇支出</t>
  </si>
  <si>
    <r>
      <rPr>
        <sz val="10"/>
        <color indexed="8"/>
        <rFont val="宋体"/>
        <charset val="0"/>
      </rPr>
      <t xml:space="preserve">    </t>
    </r>
    <r>
      <rPr>
        <sz val="10"/>
        <color indexed="8"/>
        <rFont val="宋体"/>
        <charset val="134"/>
      </rPr>
      <t>其中：工伤保险费</t>
    </r>
    <r>
      <rPr>
        <sz val="10"/>
        <color indexed="8"/>
        <rFont val="宋体"/>
        <charset val="0"/>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</si>
  <si>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</si>
  <si>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</si>
  <si>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</si>
  <si>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</si>
  <si>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</si>
  <si>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宋体"/>
        <charset val="0"/>
      </rPr>
      <t xml:space="preserve">    </t>
    </r>
    <r>
      <rPr>
        <sz val="10"/>
        <color indexed="8"/>
        <rFont val="宋体"/>
        <charset val="134"/>
      </rPr>
      <t>其中：职业伤害保障待遇支出（试点）</t>
    </r>
  </si>
  <si>
    <r>
      <rPr>
        <sz val="10"/>
        <color indexed="8"/>
        <rFont val="宋体"/>
        <charset val="0"/>
      </rPr>
      <t xml:space="preserve">          </t>
    </r>
    <r>
      <rPr>
        <sz val="10"/>
        <color indexed="8"/>
        <rFont val="宋体"/>
        <charset val="134"/>
      </rPr>
      <t>职业伤害保障劳动能力鉴定费（试点）</t>
    </r>
  </si>
  <si>
    <r>
      <rPr>
        <sz val="10"/>
        <color indexed="8"/>
        <rFont val="宋体"/>
        <charset val="0"/>
      </rPr>
      <t xml:space="preserve">          </t>
    </r>
    <r>
      <rPr>
        <sz val="10"/>
        <color indexed="8"/>
        <rFont val="宋体"/>
        <charset val="134"/>
      </rPr>
      <t>职业伤害保障委托承办费用支出（试点）</t>
    </r>
  </si>
  <si>
    <t>市本级失业保险基金收支决算表</t>
  </si>
  <si>
    <t>项      目</t>
  </si>
  <si>
    <t>一、失业保险费收入</t>
  </si>
  <si>
    <t>一、失业保险金支出</t>
  </si>
  <si>
    <t>二、基本医疗保险费支出</t>
  </si>
  <si>
    <t>三、丧葬补助金和抚恤金支出</t>
  </si>
  <si>
    <t>四、职业培训和职业介绍补贴支出</t>
  </si>
  <si>
    <t>五、其他费用支出</t>
  </si>
  <si>
    <t>六、稳定岗位补贴（稳岗返还）支出</t>
  </si>
  <si>
    <t>七、技能提升补贴支出</t>
  </si>
  <si>
    <t>八、转移支出</t>
  </si>
  <si>
    <t>九、其他支出</t>
  </si>
  <si>
    <t>十、本年支出小计</t>
  </si>
  <si>
    <t>十一、补助下级支出</t>
  </si>
  <si>
    <t>十二、上解上级支出</t>
  </si>
  <si>
    <t>十三、本年支出合计</t>
  </si>
  <si>
    <t>十四、本年收支结余</t>
  </si>
  <si>
    <t>十五、年末滚存结余</t>
  </si>
  <si>
    <t>总    计</t>
  </si>
  <si>
    <t>地方政府债券转贷情况表</t>
  </si>
  <si>
    <t>债券名称</t>
  </si>
  <si>
    <t>债券编码</t>
  </si>
  <si>
    <t>债券类型</t>
  </si>
  <si>
    <t>转贷全市
债券额度</t>
  </si>
  <si>
    <t>转贷市本级
债券额度</t>
  </si>
  <si>
    <t>发行时间（年/月/日）</t>
  </si>
  <si>
    <t>债券
利率(%)</t>
  </si>
  <si>
    <t>债券
期限</t>
  </si>
  <si>
    <t>一、新增债券</t>
  </si>
  <si>
    <r>
      <rPr>
        <b/>
        <sz val="10"/>
        <rFont val="宋体"/>
        <charset val="0"/>
      </rPr>
      <t>1.</t>
    </r>
    <r>
      <rPr>
        <b/>
        <sz val="10"/>
        <rFont val="宋体"/>
        <charset val="134"/>
      </rPr>
      <t>一般债券</t>
    </r>
  </si>
  <si>
    <t>一般债券</t>
  </si>
  <si>
    <t>2022年湖北省政府一般债券（六期）</t>
  </si>
  <si>
    <t>2271142</t>
  </si>
  <si>
    <t>2022-06-15</t>
  </si>
  <si>
    <t>2.86</t>
  </si>
  <si>
    <t>10年</t>
  </si>
  <si>
    <t>2022年湖北省政府一般债券（四期）</t>
  </si>
  <si>
    <t>2271140</t>
  </si>
  <si>
    <t>2.68</t>
  </si>
  <si>
    <t>5年</t>
  </si>
  <si>
    <r>
      <rPr>
        <b/>
        <sz val="10"/>
        <rFont val="宋体"/>
        <charset val="0"/>
      </rPr>
      <t>2.</t>
    </r>
    <r>
      <rPr>
        <b/>
        <sz val="10"/>
        <rFont val="宋体"/>
        <charset val="134"/>
      </rPr>
      <t>专项债券</t>
    </r>
  </si>
  <si>
    <t>专项债券</t>
  </si>
  <si>
    <t>2022年湖北省政府专项债券（九十一期）</t>
  </si>
  <si>
    <t>2271971</t>
  </si>
  <si>
    <t>其他领域专项债券</t>
  </si>
  <si>
    <t>2022-10-28</t>
  </si>
  <si>
    <t>2.82</t>
  </si>
  <si>
    <t>2022年湖北省政府专项债券（八十一期）</t>
  </si>
  <si>
    <t>2271207</t>
  </si>
  <si>
    <t>2022-06-21</t>
  </si>
  <si>
    <t>3.23</t>
  </si>
  <si>
    <t>20年</t>
  </si>
  <si>
    <t>2022年湖北省政府专项债券（三十五期）</t>
  </si>
  <si>
    <t>2205531</t>
  </si>
  <si>
    <t>2022-03-29</t>
  </si>
  <si>
    <t>3.22</t>
  </si>
  <si>
    <t>15年</t>
  </si>
  <si>
    <t>2022年湖北省政府专项债券（七十八期）</t>
  </si>
  <si>
    <t>2271204</t>
  </si>
  <si>
    <t>2.88</t>
  </si>
  <si>
    <t>2022年湖北省（武汉市、襄阳市、宜昌市、鄂州市、荆州市、恩施州、潜江市）棚改专项债券（十五期）-2022年湖北省政府专项债券（七十二期）</t>
  </si>
  <si>
    <t>2271150</t>
  </si>
  <si>
    <t>棚改专项债券</t>
  </si>
  <si>
    <t>7年</t>
  </si>
  <si>
    <t>2022年湖北省政府专项债券（九十三期）</t>
  </si>
  <si>
    <t>2271973</t>
  </si>
  <si>
    <t>3.07</t>
  </si>
  <si>
    <t>2022年湖北省政府专项债券（三十六期）</t>
  </si>
  <si>
    <t>2205532</t>
  </si>
  <si>
    <t>2022年湖北省政府专项债券（三十七期）</t>
  </si>
  <si>
    <t>2205533</t>
  </si>
  <si>
    <t>3.31</t>
  </si>
  <si>
    <t>2022年湖北省政府专项债券（九十二期）</t>
  </si>
  <si>
    <t>2271972</t>
  </si>
  <si>
    <t>2.98</t>
  </si>
  <si>
    <t>2022年湖北省政府专项债券（六十八期）</t>
  </si>
  <si>
    <t>2271146</t>
  </si>
  <si>
    <t>2022年湖北省政府专项债券（三十八期）</t>
  </si>
  <si>
    <t>2205534</t>
  </si>
  <si>
    <t>2022年湖北省政府专项债券（九十四期）</t>
  </si>
  <si>
    <t>2271974</t>
  </si>
  <si>
    <t>3.24</t>
  </si>
  <si>
    <t>30年</t>
  </si>
  <si>
    <t>2022年湖北省政府专项债券（八十三期）</t>
  </si>
  <si>
    <t>2271209</t>
  </si>
  <si>
    <t>3.37</t>
  </si>
  <si>
    <t>2022年湖北省政府专项债券（八十期）</t>
  </si>
  <si>
    <t>2271206</t>
  </si>
  <si>
    <t>3.18</t>
  </si>
  <si>
    <t>2022年湖北省政府专项债券（六十九期）</t>
  </si>
  <si>
    <t>2271147</t>
  </si>
  <si>
    <t>2022年湖北省政府专项债券（六十七期）</t>
  </si>
  <si>
    <t>2271145</t>
  </si>
  <si>
    <t>3.16</t>
  </si>
  <si>
    <t>2022年湖北省政府专项债券（七十七期）</t>
  </si>
  <si>
    <t>2271203</t>
  </si>
  <si>
    <t>二、再融资债券</t>
  </si>
  <si>
    <t>2022年湖北省政府再融资一般债券（七期）</t>
  </si>
  <si>
    <t>2205669</t>
  </si>
  <si>
    <t>2022-05-10</t>
  </si>
  <si>
    <t>2.71</t>
  </si>
  <si>
    <t>2022年湖北省政府再融资一般债券（二十五期）</t>
  </si>
  <si>
    <t>2271366</t>
  </si>
  <si>
    <t>2022-07-01</t>
  </si>
  <si>
    <t>2.94</t>
  </si>
  <si>
    <t>2022年湖北省政府再融资一般债券（二十四期）</t>
  </si>
  <si>
    <t>2271365</t>
  </si>
  <si>
    <t>2.76</t>
  </si>
  <si>
    <t>2022年湖北省政府再融资一般债券（九期）</t>
  </si>
  <si>
    <t>2205671</t>
  </si>
  <si>
    <t>2.93</t>
  </si>
  <si>
    <t>2022年湖北省政府再融资一般债券（三十四期）</t>
  </si>
  <si>
    <t>2271656</t>
  </si>
  <si>
    <t>2022-09-06</t>
  </si>
  <si>
    <t>2022年湖北省政府再融资一般债券（十五期）</t>
  </si>
  <si>
    <t>2205810</t>
  </si>
  <si>
    <t>2022-05-23</t>
  </si>
  <si>
    <t>2.9</t>
  </si>
  <si>
    <t>2022年湖北省政府再融资一般债券（十三期）</t>
  </si>
  <si>
    <t>2205808</t>
  </si>
  <si>
    <t>2.66</t>
  </si>
  <si>
    <t>2022年湖北省政府再融资专项债券（二十三期）</t>
  </si>
  <si>
    <t>2271575</t>
  </si>
  <si>
    <t>普通专项债券</t>
  </si>
  <si>
    <t>2022-07-27</t>
  </si>
  <si>
    <t>2022年湖北省政府再融资专项债券（二十九期）</t>
  </si>
  <si>
    <t>2271723</t>
  </si>
  <si>
    <t>2022-10-12</t>
  </si>
  <si>
    <t>2.21</t>
  </si>
  <si>
    <t>2年</t>
  </si>
  <si>
    <t>2022年湖北省政府再融资专项债券（九期）</t>
  </si>
  <si>
    <t>2205813</t>
  </si>
  <si>
    <t>全市及市本级地方政府债券还本付息决算表</t>
  </si>
  <si>
    <t>项  目</t>
  </si>
  <si>
    <t>全市</t>
  </si>
  <si>
    <r>
      <rPr>
        <b/>
        <sz val="10"/>
        <rFont val="宋体"/>
        <charset val="134"/>
      </rPr>
      <t>合</t>
    </r>
    <r>
      <rPr>
        <b/>
        <sz val="10"/>
        <rFont val="宋体"/>
        <charset val="0"/>
      </rPr>
      <t xml:space="preserve">  </t>
    </r>
    <r>
      <rPr>
        <b/>
        <sz val="10"/>
        <rFont val="宋体"/>
        <charset val="134"/>
      </rPr>
      <t>计</t>
    </r>
  </si>
  <si>
    <t>一、还本决算数</t>
  </si>
  <si>
    <t>（一）一般债券</t>
  </si>
  <si>
    <r>
      <rPr>
        <sz val="10"/>
        <rFont val="宋体"/>
        <charset val="0"/>
      </rPr>
      <t xml:space="preserve">   </t>
    </r>
    <r>
      <rPr>
        <sz val="10"/>
        <rFont val="宋体"/>
        <charset val="134"/>
      </rPr>
      <t>其中：再融资</t>
    </r>
  </si>
  <si>
    <r>
      <rPr>
        <sz val="10"/>
        <rFont val="宋体"/>
        <charset val="0"/>
      </rPr>
      <t xml:space="preserve">      </t>
    </r>
    <r>
      <rPr>
        <sz val="10"/>
        <rFont val="宋体"/>
        <charset val="134"/>
      </rPr>
      <t>财政预算安排</t>
    </r>
    <r>
      <rPr>
        <sz val="10"/>
        <rFont val="宋体"/>
        <charset val="0"/>
      </rPr>
      <t xml:space="preserve"> </t>
    </r>
  </si>
  <si>
    <t>（二）专项债券</t>
  </si>
  <si>
    <r>
      <rPr>
        <sz val="10"/>
        <rFont val="宋体"/>
        <charset val="0"/>
      </rPr>
      <t xml:space="preserve">      </t>
    </r>
    <r>
      <rPr>
        <sz val="10"/>
        <rFont val="宋体"/>
        <charset val="134"/>
      </rPr>
      <t>财政预算安排</t>
    </r>
  </si>
  <si>
    <t>二、付息决算数</t>
  </si>
  <si>
    <t>三、发行登记费决算数</t>
  </si>
  <si>
    <t>市本级财政拨款“三公”经费决算表</t>
  </si>
  <si>
    <t>项    目</t>
  </si>
  <si>
    <t>预算数</t>
  </si>
  <si>
    <t>对比</t>
  </si>
  <si>
    <t>增减金额</t>
  </si>
  <si>
    <t>增减比例</t>
  </si>
  <si>
    <t>合计</t>
  </si>
  <si>
    <t>一、因公出国（境）费用</t>
  </si>
  <si>
    <t>二、公务用车购置及运行维护费</t>
  </si>
  <si>
    <t xml:space="preserve">    其中：公务用车购置费</t>
  </si>
  <si>
    <t xml:space="preserve">         公务用车运行维护费</t>
  </si>
  <si>
    <t>三、公务接待费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</si>
</sst>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0.0%"/>
    <numFmt numFmtId="182" formatCode="0.00_);[Red]\(0.00\)"/>
    <numFmt numFmtId="183" formatCode="#,##0_ "/>
    <numFmt numFmtId="184" formatCode="#,##0.00####"/>
    <numFmt numFmtId="185" formatCode="0_ "/>
    <numFmt numFmtId="186" formatCode="0_);[Red]\(0\)"/>
  </numFmts>
  <fonts count="46">
    <font>
      <sz val="12"/>
      <name val="宋体"/>
      <charset val="134"/>
    </font>
    <font>
      <b/>
      <sz val="14"/>
      <color theme="1"/>
      <name val="宋体"/>
      <charset val="134"/>
    </font>
    <font>
      <sz val="10"/>
      <color theme="1"/>
      <name val="宋体"/>
      <charset val="134"/>
      <scheme val="minor"/>
    </font>
    <font>
      <sz val="11"/>
      <color theme="1"/>
      <name val="宋体"/>
      <charset val="134"/>
      <scheme val="minor"/>
    </font>
    <font>
      <b/>
      <sz val="10"/>
      <color theme="1"/>
      <name val="宋体"/>
      <charset val="134"/>
      <scheme val="minor"/>
    </font>
    <font>
      <sz val="10"/>
      <color indexed="8"/>
      <name val="宋体"/>
      <charset val="134"/>
    </font>
    <font>
      <b/>
      <sz val="14"/>
      <color indexed="8"/>
      <name val="宋体"/>
      <charset val="134"/>
    </font>
    <font>
      <sz val="11"/>
      <color indexed="8"/>
      <name val="宋体"/>
      <charset val="134"/>
    </font>
    <font>
      <b/>
      <sz val="14"/>
      <name val="宋体"/>
      <charset val="134"/>
    </font>
    <font>
      <sz val="10"/>
      <name val="宋体"/>
      <charset val="134"/>
    </font>
    <font>
      <b/>
      <sz val="10"/>
      <name val="宋体"/>
      <charset val="134"/>
    </font>
    <font>
      <b/>
      <sz val="10"/>
      <color indexed="8"/>
      <name val="宋体"/>
      <charset val="0"/>
    </font>
    <font>
      <sz val="10"/>
      <color indexed="8"/>
      <name val="宋体"/>
      <charset val="0"/>
    </font>
    <font>
      <sz val="10"/>
      <name val="宋体"/>
      <charset val="0"/>
    </font>
    <font>
      <b/>
      <sz val="10"/>
      <name val="宋体"/>
      <charset val="0"/>
    </font>
    <font>
      <sz val="10"/>
      <name val="Arial"/>
      <charset val="0"/>
    </font>
    <font>
      <sz val="18"/>
      <name val="宋体"/>
      <charset val="134"/>
    </font>
    <font>
      <b/>
      <sz val="10"/>
      <color rgb="FF000000"/>
      <name val="宋体"/>
      <charset val="134"/>
    </font>
    <font>
      <sz val="10"/>
      <color rgb="FF000000"/>
      <name val="宋体"/>
      <charset val="134"/>
    </font>
    <font>
      <sz val="10"/>
      <color rgb="FF000000"/>
      <name val="宋体"/>
      <charset val="0"/>
    </font>
    <font>
      <sz val="10"/>
      <name val="Times New Roman"/>
      <charset val="0"/>
    </font>
    <font>
      <sz val="18"/>
      <name val="方正小标宋简体"/>
      <charset val="134"/>
    </font>
    <font>
      <b/>
      <sz val="10"/>
      <color indexed="8"/>
      <name val="宋体"/>
      <charset val="134"/>
    </font>
    <font>
      <sz val="10"/>
      <name val="宋体"/>
      <charset val="134"/>
      <scheme val="minor"/>
    </font>
    <font>
      <sz val="14"/>
      <name val="宋体"/>
      <charset val="134"/>
    </font>
    <font>
      <b/>
      <sz val="12"/>
      <name val="宋体"/>
      <charset val="134"/>
    </font>
    <font>
      <u/>
      <sz val="11"/>
      <color rgb="FF0000FF"/>
      <name val="宋体"/>
      <charset val="134"/>
      <scheme val="minor"/>
    </font>
    <font>
      <b/>
      <sz val="10"/>
      <name val="Arial"/>
      <charset val="0"/>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27" fillId="0" borderId="0" applyFont="0" applyFill="0" applyBorder="0" applyAlignment="0" applyProtection="0"/>
    <xf numFmtId="177" fontId="27" fillId="0" borderId="0" applyFont="0" applyFill="0" applyBorder="0" applyAlignment="0" applyProtection="0"/>
    <xf numFmtId="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 borderId="4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4" applyNumberFormat="0" applyFill="0" applyAlignment="0" applyProtection="0">
      <alignment vertical="center"/>
    </xf>
    <xf numFmtId="0" fontId="34" fillId="0" borderId="44" applyNumberFormat="0" applyFill="0" applyAlignment="0" applyProtection="0">
      <alignment vertical="center"/>
    </xf>
    <xf numFmtId="0" fontId="35" fillId="0" borderId="45" applyNumberFormat="0" applyFill="0" applyAlignment="0" applyProtection="0">
      <alignment vertical="center"/>
    </xf>
    <xf numFmtId="0" fontId="35" fillId="0" borderId="0" applyNumberFormat="0" applyFill="0" applyBorder="0" applyAlignment="0" applyProtection="0">
      <alignment vertical="center"/>
    </xf>
    <xf numFmtId="0" fontId="36" fillId="3" borderId="46" applyNumberFormat="0" applyAlignment="0" applyProtection="0">
      <alignment vertical="center"/>
    </xf>
    <xf numFmtId="0" fontId="37" fillId="4" borderId="47" applyNumberFormat="0" applyAlignment="0" applyProtection="0">
      <alignment vertical="center"/>
    </xf>
    <xf numFmtId="0" fontId="38" fillId="4" borderId="46" applyNumberFormat="0" applyAlignment="0" applyProtection="0">
      <alignment vertical="center"/>
    </xf>
    <xf numFmtId="0" fontId="39" fillId="5" borderId="48" applyNumberFormat="0" applyAlignment="0" applyProtection="0">
      <alignment vertical="center"/>
    </xf>
    <xf numFmtId="0" fontId="40" fillId="0" borderId="49" applyNumberFormat="0" applyFill="0" applyAlignment="0" applyProtection="0">
      <alignment vertical="center"/>
    </xf>
    <xf numFmtId="0" fontId="41" fillId="0" borderId="50"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45" fillId="32" borderId="0" applyNumberFormat="0" applyBorder="0" applyAlignment="0" applyProtection="0">
      <alignment vertical="center"/>
    </xf>
    <xf numFmtId="0" fontId="3" fillId="0" borderId="0"/>
    <xf numFmtId="0" fontId="3" fillId="0" borderId="0">
      <alignment vertical="center"/>
    </xf>
    <xf numFmtId="0" fontId="0" fillId="0" borderId="0"/>
  </cellStyleXfs>
  <cellXfs count="25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righ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180" fontId="2" fillId="0" borderId="1" xfId="0" applyNumberFormat="1" applyFont="1" applyFill="1" applyBorder="1" applyAlignment="1">
      <alignment horizontal="right" vertical="center"/>
    </xf>
    <xf numFmtId="181" fontId="2" fillId="0" borderId="1" xfId="3" applyNumberFormat="1" applyFont="1" applyBorder="1" applyAlignment="1">
      <alignment horizontal="right" vertical="center" indent="1"/>
    </xf>
    <xf numFmtId="0" fontId="2" fillId="0" borderId="1" xfId="0" applyFont="1" applyFill="1" applyBorder="1" applyAlignment="1">
      <alignment horizontal="left" vertical="center" indent="1"/>
    </xf>
    <xf numFmtId="182" fontId="5" fillId="0" borderId="2" xfId="0" applyNumberFormat="1" applyFont="1" applyFill="1" applyBorder="1" applyAlignment="1">
      <alignment horizontal="right" vertical="center" shrinkToFi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83" fontId="11" fillId="0" borderId="1" xfId="0" applyNumberFormat="1" applyFont="1" applyFill="1" applyBorder="1" applyAlignment="1">
      <alignment vertical="center"/>
    </xf>
    <xf numFmtId="0" fontId="10" fillId="0" borderId="1" xfId="0" applyFont="1" applyFill="1" applyBorder="1" applyAlignment="1">
      <alignment horizontal="left" vertical="center" wrapText="1"/>
    </xf>
    <xf numFmtId="183" fontId="12" fillId="0" borderId="1" xfId="0" applyNumberFormat="1" applyFont="1" applyFill="1" applyBorder="1" applyAlignment="1">
      <alignment vertical="center"/>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Fill="1" applyAlignment="1">
      <alignmen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right" vertical="center" wrapText="1"/>
    </xf>
    <xf numFmtId="0" fontId="13" fillId="0" borderId="0" xfId="0" applyFont="1" applyFill="1" applyAlignment="1">
      <alignment horizontal="righ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4" fillId="0" borderId="1" xfId="0" applyFont="1" applyFill="1" applyBorder="1" applyAlignment="1">
      <alignment vertical="center"/>
    </xf>
    <xf numFmtId="0" fontId="13" fillId="0" borderId="1" xfId="0" applyFont="1" applyFill="1" applyBorder="1" applyAlignment="1">
      <alignment vertical="center"/>
    </xf>
    <xf numFmtId="183" fontId="14" fillId="0" borderId="1" xfId="0" applyNumberFormat="1"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right" vertical="center"/>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183" fontId="13" fillId="0" borderId="1" xfId="0" applyNumberFormat="1" applyFont="1" applyFill="1" applyBorder="1" applyAlignment="1">
      <alignment vertical="center"/>
    </xf>
    <xf numFmtId="0" fontId="15" fillId="0" borderId="6" xfId="0" applyFont="1" applyFill="1" applyBorder="1" applyAlignment="1">
      <alignment horizontal="left" vertical="center"/>
    </xf>
    <xf numFmtId="184" fontId="15" fillId="0" borderId="6" xfId="0" applyNumberFormat="1" applyFont="1" applyFill="1" applyBorder="1" applyAlignment="1">
      <alignment horizontal="right" vertical="center"/>
    </xf>
    <xf numFmtId="0" fontId="14" fillId="0" borderId="7" xfId="0" applyFont="1" applyFill="1" applyBorder="1" applyAlignment="1">
      <alignment horizontal="left" vertical="center" wrapText="1"/>
    </xf>
    <xf numFmtId="0" fontId="13"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Border="1" applyAlignment="1">
      <alignment vertical="center"/>
    </xf>
    <xf numFmtId="0" fontId="13" fillId="0" borderId="0" xfId="50" applyFont="1" applyFill="1" applyAlignment="1">
      <alignment vertical="center"/>
    </xf>
    <xf numFmtId="49" fontId="8" fillId="0" borderId="0" xfId="50" applyNumberFormat="1" applyFont="1" applyFill="1" applyAlignment="1">
      <alignment horizontal="center" vertical="center"/>
    </xf>
    <xf numFmtId="49" fontId="16" fillId="0" borderId="0" xfId="50" applyNumberFormat="1" applyFont="1" applyFill="1" applyAlignment="1">
      <alignment vertical="center"/>
    </xf>
    <xf numFmtId="49" fontId="13" fillId="0" borderId="0" xfId="50" applyNumberFormat="1" applyFont="1" applyFill="1" applyAlignment="1">
      <alignment vertical="center"/>
    </xf>
    <xf numFmtId="0" fontId="13" fillId="0" borderId="0" xfId="50" applyFont="1" applyFill="1" applyAlignment="1">
      <alignment horizontal="right" vertical="center"/>
    </xf>
    <xf numFmtId="49" fontId="11" fillId="0" borderId="6" xfId="49" applyNumberFormat="1" applyFont="1" applyFill="1" applyBorder="1" applyAlignment="1">
      <alignment horizontal="center" vertical="center"/>
    </xf>
    <xf numFmtId="49" fontId="17" fillId="0" borderId="6" xfId="50" applyNumberFormat="1" applyFont="1" applyFill="1" applyBorder="1" applyAlignment="1">
      <alignment horizontal="center" vertical="center"/>
    </xf>
    <xf numFmtId="49" fontId="12" fillId="0" borderId="6" xfId="49" applyNumberFormat="1" applyFont="1" applyFill="1" applyBorder="1" applyAlignment="1">
      <alignment horizontal="left" vertical="center"/>
    </xf>
    <xf numFmtId="183" fontId="12" fillId="0" borderId="6" xfId="50" applyNumberFormat="1" applyFont="1" applyFill="1" applyBorder="1" applyAlignment="1">
      <alignment horizontal="right" vertical="center"/>
    </xf>
    <xf numFmtId="185" fontId="12" fillId="0" borderId="10" xfId="49" applyNumberFormat="1" applyFont="1" applyFill="1" applyBorder="1" applyAlignment="1">
      <alignment horizontal="left" vertical="center"/>
    </xf>
    <xf numFmtId="49" fontId="12" fillId="0" borderId="6" xfId="49" applyNumberFormat="1" applyFont="1" applyFill="1" applyBorder="1" applyAlignment="1">
      <alignment horizontal="left" vertical="center" wrapText="1"/>
    </xf>
    <xf numFmtId="185" fontId="18" fillId="0" borderId="10" xfId="49" applyNumberFormat="1" applyFont="1" applyFill="1" applyBorder="1" applyAlignment="1">
      <alignment horizontal="left" vertical="center" wrapText="1"/>
    </xf>
    <xf numFmtId="49" fontId="12" fillId="0" borderId="11" xfId="49" applyNumberFormat="1" applyFont="1" applyFill="1" applyBorder="1" applyAlignment="1">
      <alignment horizontal="left" vertical="center" wrapText="1"/>
    </xf>
    <xf numFmtId="185" fontId="12" fillId="0" borderId="12" xfId="49" applyNumberFormat="1" applyFont="1" applyFill="1" applyBorder="1" applyAlignment="1">
      <alignment horizontal="left" vertical="center"/>
    </xf>
    <xf numFmtId="49" fontId="12" fillId="0" borderId="13" xfId="49" applyNumberFormat="1" applyFont="1" applyFill="1" applyBorder="1" applyAlignment="1">
      <alignment horizontal="left" vertical="center"/>
    </xf>
    <xf numFmtId="185" fontId="12" fillId="0" borderId="14" xfId="49" applyNumberFormat="1" applyFont="1" applyFill="1" applyBorder="1" applyAlignment="1">
      <alignment horizontal="left" vertical="center" wrapText="1"/>
    </xf>
    <xf numFmtId="49" fontId="12" fillId="0" borderId="11" xfId="49" applyNumberFormat="1" applyFont="1" applyFill="1" applyBorder="1" applyAlignment="1">
      <alignment horizontal="left" vertical="center"/>
    </xf>
    <xf numFmtId="185" fontId="12" fillId="0" borderId="13" xfId="49" applyNumberFormat="1" applyFont="1" applyFill="1" applyBorder="1" applyAlignment="1">
      <alignment horizontal="left" vertical="center" wrapText="1"/>
    </xf>
    <xf numFmtId="185" fontId="12" fillId="0" borderId="11" xfId="49" applyNumberFormat="1" applyFont="1" applyFill="1" applyBorder="1" applyAlignment="1">
      <alignment horizontal="left" vertical="center"/>
    </xf>
    <xf numFmtId="185" fontId="12" fillId="0" borderId="15" xfId="49" applyNumberFormat="1" applyFont="1" applyFill="1" applyBorder="1" applyAlignment="1">
      <alignment horizontal="left" vertical="center"/>
    </xf>
    <xf numFmtId="49" fontId="12" fillId="0" borderId="16" xfId="49" applyNumberFormat="1" applyFont="1" applyFill="1" applyBorder="1" applyAlignment="1">
      <alignment horizontal="left" vertical="center"/>
    </xf>
    <xf numFmtId="183" fontId="12" fillId="0" borderId="16" xfId="50" applyNumberFormat="1" applyFont="1" applyFill="1" applyBorder="1" applyAlignment="1">
      <alignment horizontal="right" vertical="center"/>
    </xf>
    <xf numFmtId="185" fontId="12" fillId="0" borderId="17" xfId="49" applyNumberFormat="1" applyFont="1" applyFill="1" applyBorder="1" applyAlignment="1">
      <alignment horizontal="left" vertical="center"/>
    </xf>
    <xf numFmtId="49" fontId="12" fillId="0" borderId="1" xfId="49" applyNumberFormat="1" applyFont="1" applyFill="1" applyBorder="1" applyAlignment="1">
      <alignment horizontal="left" vertical="center"/>
    </xf>
    <xf numFmtId="185" fontId="12" fillId="0" borderId="1" xfId="49" applyNumberFormat="1" applyFont="1" applyFill="1" applyBorder="1" applyAlignment="1">
      <alignment horizontal="left" vertical="center"/>
    </xf>
    <xf numFmtId="183" fontId="12" fillId="0" borderId="1" xfId="50" applyNumberFormat="1" applyFont="1" applyFill="1" applyBorder="1" applyAlignment="1">
      <alignment horizontal="right" vertical="center"/>
    </xf>
    <xf numFmtId="183" fontId="13" fillId="0" borderId="1" xfId="50" applyNumberFormat="1" applyFont="1" applyFill="1" applyBorder="1" applyAlignment="1">
      <alignment horizontal="right" vertical="center"/>
    </xf>
    <xf numFmtId="49" fontId="12" fillId="0" borderId="1" xfId="49" applyNumberFormat="1" applyFont="1" applyFill="1" applyBorder="1" applyAlignment="1">
      <alignment horizontal="center" vertical="center"/>
    </xf>
    <xf numFmtId="185" fontId="12" fillId="0" borderId="1" xfId="49" applyNumberFormat="1" applyFont="1" applyFill="1" applyBorder="1" applyAlignment="1">
      <alignment horizontal="center" vertical="center"/>
    </xf>
    <xf numFmtId="49" fontId="12" fillId="0" borderId="6" xfId="49" applyNumberFormat="1" applyFont="1" applyFill="1" applyBorder="1" applyAlignment="1">
      <alignment vertical="center"/>
    </xf>
    <xf numFmtId="185" fontId="12" fillId="0" borderId="10" xfId="49" applyNumberFormat="1" applyFont="1" applyFill="1" applyBorder="1" applyAlignment="1">
      <alignment vertical="center"/>
    </xf>
    <xf numFmtId="49" fontId="12" fillId="0" borderId="6" xfId="49" applyNumberFormat="1" applyFont="1" applyFill="1" applyBorder="1" applyAlignment="1">
      <alignment vertical="center" wrapText="1"/>
    </xf>
    <xf numFmtId="185" fontId="18" fillId="0" borderId="10" xfId="49" applyNumberFormat="1" applyFont="1" applyFill="1" applyBorder="1" applyAlignment="1">
      <alignment vertical="center" wrapText="1"/>
    </xf>
    <xf numFmtId="49" fontId="12" fillId="0" borderId="11" xfId="49" applyNumberFormat="1" applyFont="1" applyFill="1" applyBorder="1" applyAlignment="1">
      <alignment vertical="center" wrapText="1"/>
    </xf>
    <xf numFmtId="185" fontId="12" fillId="0" borderId="12" xfId="49" applyNumberFormat="1" applyFont="1" applyFill="1" applyBorder="1" applyAlignment="1">
      <alignment vertical="center"/>
    </xf>
    <xf numFmtId="49" fontId="12" fillId="0" borderId="13" xfId="49" applyNumberFormat="1" applyFont="1" applyFill="1" applyBorder="1" applyAlignment="1">
      <alignment vertical="center"/>
    </xf>
    <xf numFmtId="185" fontId="12" fillId="0" borderId="14" xfId="49" applyNumberFormat="1" applyFont="1" applyFill="1" applyBorder="1" applyAlignment="1">
      <alignment vertical="center" wrapText="1"/>
    </xf>
    <xf numFmtId="49" fontId="12" fillId="0" borderId="11" xfId="49" applyNumberFormat="1" applyFont="1" applyFill="1" applyBorder="1" applyAlignment="1">
      <alignment horizontal="center" vertical="center"/>
    </xf>
    <xf numFmtId="185" fontId="12" fillId="0" borderId="13" xfId="49" applyNumberFormat="1" applyFont="1" applyFill="1" applyBorder="1" applyAlignment="1">
      <alignment vertical="center" wrapText="1"/>
    </xf>
    <xf numFmtId="49" fontId="12" fillId="0" borderId="11" xfId="49" applyNumberFormat="1" applyFont="1" applyFill="1" applyBorder="1" applyAlignment="1">
      <alignment vertical="center"/>
    </xf>
    <xf numFmtId="185" fontId="12" fillId="0" borderId="15" xfId="49" applyNumberFormat="1" applyFont="1" applyFill="1" applyBorder="1" applyAlignment="1">
      <alignment vertical="center"/>
    </xf>
    <xf numFmtId="49" fontId="12" fillId="0" borderId="16" xfId="49" applyNumberFormat="1" applyFont="1" applyFill="1" applyBorder="1" applyAlignment="1">
      <alignment vertical="center"/>
    </xf>
    <xf numFmtId="183" fontId="12" fillId="0" borderId="16" xfId="50" applyNumberFormat="1" applyFont="1" applyFill="1" applyBorder="1" applyAlignment="1">
      <alignment horizontal="center" vertical="center"/>
    </xf>
    <xf numFmtId="185" fontId="12" fillId="0" borderId="17" xfId="49" applyNumberFormat="1" applyFont="1" applyFill="1" applyBorder="1" applyAlignment="1">
      <alignment vertical="center"/>
    </xf>
    <xf numFmtId="49" fontId="12" fillId="0" borderId="1" xfId="49" applyNumberFormat="1" applyFont="1" applyFill="1" applyBorder="1" applyAlignment="1">
      <alignment vertical="center"/>
    </xf>
    <xf numFmtId="185" fontId="12" fillId="0" borderId="1" xfId="49" applyNumberFormat="1" applyFont="1" applyFill="1" applyBorder="1" applyAlignment="1">
      <alignment vertical="center"/>
    </xf>
    <xf numFmtId="183" fontId="13" fillId="0" borderId="1" xfId="50" applyNumberFormat="1" applyFont="1" applyFill="1" applyBorder="1" applyAlignment="1">
      <alignment vertical="center"/>
    </xf>
    <xf numFmtId="49" fontId="11" fillId="0" borderId="18" xfId="49" applyNumberFormat="1" applyFont="1" applyFill="1" applyBorder="1" applyAlignment="1">
      <alignment horizontal="center" vertical="center"/>
    </xf>
    <xf numFmtId="0" fontId="17" fillId="0" borderId="1" xfId="50" applyFont="1" applyFill="1" applyBorder="1" applyAlignment="1">
      <alignment horizontal="center" vertical="center"/>
    </xf>
    <xf numFmtId="0" fontId="11" fillId="0" borderId="1" xfId="50" applyFont="1" applyFill="1" applyBorder="1" applyAlignment="1">
      <alignment horizontal="center" vertical="center"/>
    </xf>
    <xf numFmtId="49" fontId="12" fillId="0" borderId="18" xfId="49" applyNumberFormat="1" applyFont="1" applyFill="1" applyBorder="1" applyAlignment="1">
      <alignment vertical="center" shrinkToFit="1"/>
    </xf>
    <xf numFmtId="49" fontId="12" fillId="0" borderId="1" xfId="50" applyNumberFormat="1" applyFont="1" applyFill="1" applyBorder="1" applyAlignment="1">
      <alignment horizontal="left" vertical="center"/>
    </xf>
    <xf numFmtId="49" fontId="12" fillId="0" borderId="1" xfId="50" applyNumberFormat="1" applyFont="1" applyFill="1" applyBorder="1" applyAlignment="1">
      <alignment horizontal="center" vertical="center"/>
    </xf>
    <xf numFmtId="183" fontId="12" fillId="0" borderId="1" xfId="50" applyNumberFormat="1" applyFont="1" applyFill="1" applyBorder="1" applyAlignment="1">
      <alignment horizontal="center" vertical="center"/>
    </xf>
    <xf numFmtId="49" fontId="19" fillId="0" borderId="19" xfId="49" applyNumberFormat="1" applyFont="1" applyFill="1" applyBorder="1" applyAlignment="1">
      <alignment vertical="center" wrapText="1"/>
    </xf>
    <xf numFmtId="49" fontId="12" fillId="0" borderId="20" xfId="49" applyNumberFormat="1" applyFont="1" applyFill="1" applyBorder="1" applyAlignment="1">
      <alignment vertical="center" shrinkToFit="1"/>
    </xf>
    <xf numFmtId="49" fontId="12" fillId="0" borderId="19" xfId="49" applyNumberFormat="1" applyFont="1" applyFill="1" applyBorder="1" applyAlignment="1">
      <alignment vertical="center" shrinkToFit="1"/>
    </xf>
    <xf numFmtId="49" fontId="12" fillId="0" borderId="21" xfId="49" applyNumberFormat="1" applyFont="1" applyFill="1" applyBorder="1" applyAlignment="1">
      <alignment vertical="center" shrinkToFit="1"/>
    </xf>
    <xf numFmtId="183" fontId="12" fillId="0" borderId="22" xfId="50" applyNumberFormat="1" applyFont="1" applyFill="1" applyBorder="1" applyAlignment="1">
      <alignment horizontal="right" vertical="center"/>
    </xf>
    <xf numFmtId="49" fontId="12" fillId="0" borderId="22" xfId="50" applyNumberFormat="1" applyFont="1" applyFill="1" applyBorder="1" applyAlignment="1">
      <alignment horizontal="left" vertical="center"/>
    </xf>
    <xf numFmtId="49" fontId="12" fillId="0" borderId="1" xfId="49" applyNumberFormat="1" applyFont="1" applyFill="1" applyBorder="1" applyAlignment="1">
      <alignment vertical="center" shrinkToFit="1"/>
    </xf>
    <xf numFmtId="49" fontId="12" fillId="0" borderId="1" xfId="50" applyNumberFormat="1" applyFont="1" applyFill="1" applyBorder="1" applyAlignment="1">
      <alignment horizontal="left" vertical="center" shrinkToFit="1"/>
    </xf>
    <xf numFmtId="49" fontId="12" fillId="0" borderId="1" xfId="49" applyNumberFormat="1" applyFont="1" applyFill="1" applyBorder="1" applyAlignment="1">
      <alignment horizontal="center" vertical="center" shrinkToFit="1"/>
    </xf>
    <xf numFmtId="185" fontId="13" fillId="0" borderId="1" xfId="50" applyNumberFormat="1" applyFont="1" applyFill="1" applyBorder="1" applyAlignment="1">
      <alignment horizontal="center" vertical="center"/>
    </xf>
    <xf numFmtId="0" fontId="20" fillId="0" borderId="0" xfId="50" applyFont="1" applyFill="1" applyAlignment="1"/>
    <xf numFmtId="49" fontId="21" fillId="0" borderId="0" xfId="50" applyNumberFormat="1" applyFont="1" applyFill="1">
      <alignment vertical="center"/>
    </xf>
    <xf numFmtId="49" fontId="11" fillId="0" borderId="23" xfId="49" applyNumberFormat="1" applyFont="1" applyFill="1" applyBorder="1" applyAlignment="1">
      <alignment horizontal="center" vertical="center"/>
    </xf>
    <xf numFmtId="49" fontId="17" fillId="0" borderId="1" xfId="50" applyNumberFormat="1" applyFont="1" applyFill="1" applyBorder="1" applyAlignment="1">
      <alignment horizontal="center" vertical="center"/>
    </xf>
    <xf numFmtId="0" fontId="11" fillId="0" borderId="24" xfId="49" applyFont="1" applyFill="1" applyBorder="1" applyAlignment="1">
      <alignment horizontal="center" vertical="center"/>
    </xf>
    <xf numFmtId="49" fontId="11" fillId="0" borderId="1" xfId="50" applyNumberFormat="1"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49" fontId="12" fillId="0" borderId="8" xfId="49" applyNumberFormat="1" applyFont="1" applyFill="1" applyBorder="1" applyAlignment="1">
      <alignment vertical="center"/>
    </xf>
    <xf numFmtId="49" fontId="12" fillId="0" borderId="25" xfId="49" applyNumberFormat="1" applyFont="1" applyFill="1" applyBorder="1" applyAlignment="1">
      <alignment vertical="center"/>
    </xf>
    <xf numFmtId="49" fontId="12" fillId="0" borderId="18" xfId="49" applyNumberFormat="1" applyFont="1" applyFill="1" applyBorder="1" applyAlignment="1">
      <alignment vertical="center"/>
    </xf>
    <xf numFmtId="49" fontId="12" fillId="0" borderId="19" xfId="49" applyNumberFormat="1" applyFont="1" applyFill="1" applyBorder="1" applyAlignment="1">
      <alignment vertical="center" wrapText="1"/>
    </xf>
    <xf numFmtId="49" fontId="12" fillId="0" borderId="8" xfId="49" applyNumberFormat="1" applyFont="1" applyFill="1" applyBorder="1" applyAlignment="1">
      <alignment horizontal="center" vertical="center"/>
    </xf>
    <xf numFmtId="49" fontId="11" fillId="0" borderId="8" xfId="49" applyNumberFormat="1" applyFont="1" applyFill="1" applyBorder="1" applyAlignment="1">
      <alignment horizontal="center" vertical="center"/>
    </xf>
    <xf numFmtId="185" fontId="17" fillId="0" borderId="1" xfId="49" applyNumberFormat="1" applyFont="1" applyFill="1" applyBorder="1" applyAlignment="1">
      <alignment horizontal="center" vertical="center"/>
    </xf>
    <xf numFmtId="185" fontId="11" fillId="0" borderId="1" xfId="49" applyNumberFormat="1" applyFont="1" applyFill="1" applyBorder="1" applyAlignment="1">
      <alignment horizontal="center" vertical="center"/>
    </xf>
    <xf numFmtId="0" fontId="11" fillId="0" borderId="8" xfId="49" applyFont="1" applyFill="1" applyBorder="1" applyAlignment="1">
      <alignment horizontal="center" vertical="center"/>
    </xf>
    <xf numFmtId="185" fontId="11" fillId="0" borderId="1" xfId="49" applyNumberFormat="1" applyFont="1" applyFill="1" applyBorder="1" applyAlignment="1">
      <alignment horizontal="center" vertical="center" wrapText="1"/>
    </xf>
    <xf numFmtId="49" fontId="12" fillId="0" borderId="20" xfId="49" applyNumberFormat="1" applyFont="1" applyFill="1" applyBorder="1" applyAlignment="1">
      <alignment vertical="center"/>
    </xf>
    <xf numFmtId="49" fontId="12" fillId="0" borderId="19" xfId="49" applyNumberFormat="1" applyFont="1" applyFill="1" applyBorder="1" applyAlignment="1">
      <alignment vertical="center"/>
    </xf>
    <xf numFmtId="49" fontId="12" fillId="0" borderId="18" xfId="49" applyNumberFormat="1" applyFont="1" applyFill="1" applyBorder="1" applyAlignment="1">
      <alignment horizontal="center" vertical="center"/>
    </xf>
    <xf numFmtId="0" fontId="20" fillId="0" borderId="0" xfId="50" applyFont="1" applyFill="1" applyAlignment="1">
      <alignment vertical="center"/>
    </xf>
    <xf numFmtId="49" fontId="21" fillId="0" borderId="0" xfId="50" applyNumberFormat="1" applyFont="1" applyFill="1" applyAlignment="1">
      <alignment vertical="center"/>
    </xf>
    <xf numFmtId="49" fontId="13" fillId="0" borderId="26" xfId="50" applyNumberFormat="1" applyFont="1" applyFill="1" applyBorder="1" applyAlignment="1">
      <alignment vertical="center"/>
    </xf>
    <xf numFmtId="49" fontId="11" fillId="0" borderId="1" xfId="49" applyNumberFormat="1" applyFont="1" applyFill="1" applyBorder="1" applyAlignment="1">
      <alignment horizontal="center" vertical="center"/>
    </xf>
    <xf numFmtId="49" fontId="22" fillId="0" borderId="1" xfId="49" applyNumberFormat="1" applyFont="1" applyFill="1" applyBorder="1" applyAlignment="1">
      <alignment horizontal="center" vertical="center"/>
    </xf>
    <xf numFmtId="49" fontId="12" fillId="0" borderId="27" xfId="49" applyNumberFormat="1" applyFont="1" applyFill="1" applyBorder="1" applyAlignment="1">
      <alignment vertical="center"/>
    </xf>
    <xf numFmtId="183" fontId="12" fillId="0" borderId="28" xfId="49" applyNumberFormat="1" applyFont="1" applyFill="1" applyBorder="1" applyAlignment="1">
      <alignment horizontal="right" vertical="center"/>
    </xf>
    <xf numFmtId="185" fontId="12" fillId="0" borderId="27" xfId="49" applyNumberFormat="1" applyFont="1" applyFill="1" applyBorder="1" applyAlignment="1">
      <alignment vertical="center"/>
    </xf>
    <xf numFmtId="183" fontId="12" fillId="0" borderId="28" xfId="50" applyNumberFormat="1" applyFont="1" applyFill="1" applyBorder="1" applyAlignment="1">
      <alignment horizontal="right" vertical="center"/>
    </xf>
    <xf numFmtId="49" fontId="12" fillId="0" borderId="29" xfId="49" applyNumberFormat="1" applyFont="1" applyFill="1" applyBorder="1" applyAlignment="1">
      <alignment vertical="center"/>
    </xf>
    <xf numFmtId="185" fontId="12" fillId="0" borderId="29" xfId="49" applyNumberFormat="1" applyFont="1" applyFill="1" applyBorder="1" applyAlignment="1">
      <alignment vertical="center"/>
    </xf>
    <xf numFmtId="185" fontId="12" fillId="0" borderId="30" xfId="49" applyNumberFormat="1" applyFont="1" applyFill="1" applyBorder="1" applyAlignment="1">
      <alignment vertical="center"/>
    </xf>
    <xf numFmtId="49" fontId="12" fillId="0" borderId="31" xfId="49" applyNumberFormat="1" applyFont="1" applyFill="1" applyBorder="1" applyAlignment="1">
      <alignment vertical="center"/>
    </xf>
    <xf numFmtId="185" fontId="12" fillId="0" borderId="27" xfId="49" applyNumberFormat="1" applyFont="1" applyFill="1" applyBorder="1" applyAlignment="1">
      <alignment horizontal="center" vertical="center"/>
    </xf>
    <xf numFmtId="183" fontId="12" fillId="0" borderId="32" xfId="50" applyNumberFormat="1" applyFont="1" applyFill="1" applyBorder="1" applyAlignment="1">
      <alignment horizontal="center" vertical="center"/>
    </xf>
    <xf numFmtId="183" fontId="12" fillId="0" borderId="1" xfId="49" applyNumberFormat="1" applyFont="1" applyFill="1" applyBorder="1" applyAlignment="1">
      <alignment horizontal="right" vertical="center"/>
    </xf>
    <xf numFmtId="185" fontId="12" fillId="0" borderId="33" xfId="49" applyNumberFormat="1" applyFont="1" applyFill="1" applyBorder="1" applyAlignment="1">
      <alignment horizontal="center" vertical="center"/>
    </xf>
    <xf numFmtId="183" fontId="12" fillId="0" borderId="34" xfId="50" applyNumberFormat="1" applyFont="1" applyFill="1" applyBorder="1" applyAlignment="1">
      <alignment horizontal="center" vertical="center"/>
    </xf>
    <xf numFmtId="49" fontId="12" fillId="0" borderId="31" xfId="49" applyNumberFormat="1" applyFont="1" applyFill="1" applyBorder="1" applyAlignment="1">
      <alignment horizontal="left" vertical="center"/>
    </xf>
    <xf numFmtId="183" fontId="12" fillId="0" borderId="32" xfId="49" applyNumberFormat="1" applyFont="1" applyFill="1" applyBorder="1" applyAlignment="1">
      <alignment horizontal="right" vertical="center"/>
    </xf>
    <xf numFmtId="183" fontId="12" fillId="0" borderId="11" xfId="49" applyNumberFormat="1" applyFont="1" applyFill="1" applyBorder="1" applyAlignment="1">
      <alignment horizontal="right" vertical="center"/>
    </xf>
    <xf numFmtId="185" fontId="12" fillId="0" borderId="6" xfId="49" applyNumberFormat="1" applyFont="1" applyFill="1" applyBorder="1" applyAlignment="1">
      <alignment vertical="center"/>
    </xf>
    <xf numFmtId="183" fontId="12" fillId="0" borderId="29" xfId="50" applyNumberFormat="1" applyFont="1" applyFill="1" applyBorder="1" applyAlignment="1">
      <alignment horizontal="right" vertical="center"/>
    </xf>
    <xf numFmtId="185" fontId="12" fillId="0" borderId="31" xfId="49" applyNumberFormat="1" applyFont="1" applyFill="1" applyBorder="1" applyAlignment="1">
      <alignment vertical="center"/>
    </xf>
    <xf numFmtId="183" fontId="12" fillId="0" borderId="35" xfId="49" applyNumberFormat="1" applyFont="1" applyFill="1" applyBorder="1" applyAlignment="1">
      <alignment horizontal="right" vertical="center"/>
    </xf>
    <xf numFmtId="183" fontId="12" fillId="0" borderId="35" xfId="50" applyNumberFormat="1" applyFont="1" applyFill="1" applyBorder="1" applyAlignment="1">
      <alignment horizontal="right" vertical="center"/>
    </xf>
    <xf numFmtId="49" fontId="12" fillId="0" borderId="6" xfId="49" applyNumberFormat="1" applyFont="1" applyFill="1" applyBorder="1" applyAlignment="1">
      <alignment horizontal="center" vertical="center"/>
    </xf>
    <xf numFmtId="183" fontId="12" fillId="0" borderId="35" xfId="49" applyNumberFormat="1" applyFont="1" applyFill="1" applyBorder="1" applyAlignment="1">
      <alignment horizontal="center" vertical="center"/>
    </xf>
    <xf numFmtId="183" fontId="12" fillId="0" borderId="31" xfId="50" applyNumberFormat="1" applyFont="1" applyFill="1" applyBorder="1" applyAlignment="1">
      <alignment horizontal="right" vertical="center"/>
    </xf>
    <xf numFmtId="183" fontId="12" fillId="0" borderId="6" xfId="49" applyNumberFormat="1" applyFont="1" applyFill="1" applyBorder="1" applyAlignment="1">
      <alignment horizontal="right" vertical="center"/>
    </xf>
    <xf numFmtId="185" fontId="12" fillId="0" borderId="6" xfId="49" applyNumberFormat="1" applyFont="1" applyFill="1" applyBorder="1" applyAlignment="1">
      <alignment horizontal="center" vertical="center"/>
    </xf>
    <xf numFmtId="185" fontId="13" fillId="0" borderId="0" xfId="50" applyNumberFormat="1" applyFont="1" applyFill="1" applyAlignment="1">
      <alignment horizontal="right" vertical="center"/>
    </xf>
    <xf numFmtId="185" fontId="13" fillId="0" borderId="0" xfId="50" applyNumberFormat="1" applyFont="1" applyFill="1" applyAlignment="1">
      <alignment vertical="center"/>
    </xf>
    <xf numFmtId="185" fontId="9" fillId="0" borderId="0" xfId="50" applyNumberFormat="1" applyFont="1" applyFill="1" applyAlignment="1">
      <alignment horizontal="right" vertical="center"/>
    </xf>
    <xf numFmtId="49" fontId="12" fillId="0" borderId="36" xfId="49" applyNumberFormat="1" applyFont="1" applyFill="1" applyBorder="1" applyAlignment="1">
      <alignment vertical="center"/>
    </xf>
    <xf numFmtId="186" fontId="12" fillId="0" borderId="36" xfId="49" applyNumberFormat="1" applyFont="1" applyFill="1" applyBorder="1" applyAlignment="1">
      <alignment horizontal="right" vertical="center"/>
    </xf>
    <xf numFmtId="185" fontId="12" fillId="0" borderId="36" xfId="49" applyNumberFormat="1" applyFont="1" applyFill="1" applyBorder="1" applyAlignment="1">
      <alignment vertical="center"/>
    </xf>
    <xf numFmtId="186" fontId="12" fillId="0" borderId="13" xfId="49" applyNumberFormat="1" applyFont="1" applyFill="1" applyBorder="1" applyAlignment="1">
      <alignment horizontal="right" vertical="center"/>
    </xf>
    <xf numFmtId="49" fontId="12" fillId="0" borderId="37" xfId="49" applyNumberFormat="1" applyFont="1" applyFill="1" applyBorder="1" applyAlignment="1">
      <alignment vertical="center"/>
    </xf>
    <xf numFmtId="186" fontId="12" fillId="0" borderId="37" xfId="49" applyNumberFormat="1" applyFont="1" applyFill="1" applyBorder="1" applyAlignment="1">
      <alignment horizontal="right" vertical="center"/>
    </xf>
    <xf numFmtId="186" fontId="12" fillId="0" borderId="6" xfId="49" applyNumberFormat="1" applyFont="1" applyFill="1" applyBorder="1" applyAlignment="1">
      <alignment horizontal="right" vertical="center"/>
    </xf>
    <xf numFmtId="186" fontId="12" fillId="0" borderId="31" xfId="49" applyNumberFormat="1" applyFont="1" applyFill="1" applyBorder="1" applyAlignment="1">
      <alignment horizontal="right" vertical="center"/>
    </xf>
    <xf numFmtId="183" fontId="12" fillId="0" borderId="6" xfId="50" applyNumberFormat="1" applyFont="1" applyFill="1" applyBorder="1" applyAlignment="1">
      <alignment horizontal="center" vertical="center"/>
    </xf>
    <xf numFmtId="185" fontId="12" fillId="0" borderId="38" xfId="49" applyNumberFormat="1" applyFont="1" applyFill="1" applyBorder="1" applyAlignment="1">
      <alignment vertical="center"/>
    </xf>
    <xf numFmtId="185" fontId="12" fillId="0" borderId="13" xfId="49" applyNumberFormat="1" applyFont="1" applyFill="1" applyBorder="1" applyAlignment="1">
      <alignment vertical="center"/>
    </xf>
    <xf numFmtId="186" fontId="12" fillId="0" borderId="28" xfId="49" applyNumberFormat="1" applyFont="1" applyFill="1" applyBorder="1" applyAlignment="1">
      <alignment horizontal="center" vertical="center"/>
    </xf>
    <xf numFmtId="186" fontId="12" fillId="0" borderId="1" xfId="49" applyNumberFormat="1" applyFont="1" applyFill="1" applyBorder="1" applyAlignment="1">
      <alignment horizontal="right" vertical="center"/>
    </xf>
    <xf numFmtId="185" fontId="12" fillId="0" borderId="28" xfId="49" applyNumberFormat="1" applyFont="1" applyFill="1" applyBorder="1" applyAlignment="1">
      <alignment horizontal="center" vertical="center"/>
    </xf>
    <xf numFmtId="0" fontId="0" fillId="0" borderId="0" xfId="0" applyFont="1" applyFill="1"/>
    <xf numFmtId="0" fontId="9" fillId="0" borderId="0" xfId="0" applyFont="1" applyFill="1" applyAlignment="1">
      <alignment vertical="center"/>
    </xf>
    <xf numFmtId="0" fontId="0" fillId="0" borderId="0" xfId="0" applyFill="1"/>
    <xf numFmtId="0" fontId="8" fillId="0" borderId="0" xfId="0" applyFont="1" applyFill="1" applyAlignment="1">
      <alignment horizontal="center" vertical="center"/>
    </xf>
    <xf numFmtId="0" fontId="8" fillId="0" borderId="0" xfId="0" applyNumberFormat="1" applyFont="1" applyFill="1" applyAlignment="1" applyProtection="1">
      <alignment horizontal="center" vertical="center"/>
    </xf>
    <xf numFmtId="0" fontId="9" fillId="0" borderId="26" xfId="0" applyNumberFormat="1" applyFont="1" applyFill="1" applyBorder="1" applyAlignment="1" applyProtection="1">
      <alignment horizontal="right" vertical="center"/>
    </xf>
    <xf numFmtId="0" fontId="10" fillId="0" borderId="39" xfId="0" applyNumberFormat="1" applyFont="1" applyFill="1" applyBorder="1" applyAlignment="1" applyProtection="1">
      <alignment horizontal="center" vertical="center"/>
    </xf>
    <xf numFmtId="0" fontId="10" fillId="0" borderId="22"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xf>
    <xf numFmtId="183" fontId="9" fillId="0" borderId="1" xfId="0" applyNumberFormat="1" applyFont="1" applyFill="1" applyBorder="1" applyAlignment="1" applyProtection="1">
      <alignment horizontal="right" vertical="center"/>
    </xf>
    <xf numFmtId="0" fontId="9" fillId="0" borderId="0" xfId="0" applyFont="1" applyFill="1"/>
    <xf numFmtId="0" fontId="0" fillId="0" borderId="0" xfId="0" applyFill="1" applyAlignment="1">
      <alignment vertical="center"/>
    </xf>
    <xf numFmtId="0" fontId="8" fillId="0" borderId="0" xfId="0" applyFont="1" applyFill="1" applyAlignment="1">
      <alignment vertical="center"/>
    </xf>
    <xf numFmtId="0" fontId="9" fillId="0" borderId="0" xfId="0" applyFont="1" applyFill="1" applyAlignment="1">
      <alignment horizontal="right" vertical="center"/>
    </xf>
    <xf numFmtId="0" fontId="10" fillId="0" borderId="22" xfId="0" applyNumberFormat="1" applyFont="1" applyFill="1" applyBorder="1" applyAlignment="1" applyProtection="1">
      <alignment horizontal="center" vertical="center"/>
    </xf>
    <xf numFmtId="183" fontId="10" fillId="0" borderId="1" xfId="0" applyNumberFormat="1" applyFont="1" applyFill="1" applyBorder="1" applyAlignment="1" applyProtection="1">
      <alignment horizontal="right" vertical="center"/>
    </xf>
    <xf numFmtId="183" fontId="10" fillId="0" borderId="1" xfId="0" applyNumberFormat="1" applyFont="1" applyFill="1" applyBorder="1" applyAlignment="1">
      <alignment horizontal="right" vertical="center"/>
    </xf>
    <xf numFmtId="0" fontId="9" fillId="0" borderId="1" xfId="0" applyFont="1" applyFill="1" applyBorder="1" applyAlignment="1">
      <alignment horizontal="left" vertical="center" indent="1"/>
    </xf>
    <xf numFmtId="183" fontId="9" fillId="0" borderId="1" xfId="0" applyNumberFormat="1" applyFont="1" applyFill="1" applyBorder="1" applyAlignment="1">
      <alignment horizontal="right" vertical="center"/>
    </xf>
    <xf numFmtId="0" fontId="9" fillId="0" borderId="0" xfId="0" applyNumberFormat="1" applyFont="1" applyFill="1" applyAlignment="1" applyProtection="1">
      <alignment horizontal="right" vertical="center"/>
    </xf>
    <xf numFmtId="0" fontId="10" fillId="0" borderId="1" xfId="0" applyFont="1" applyFill="1" applyBorder="1" applyAlignment="1">
      <alignment horizontal="center"/>
    </xf>
    <xf numFmtId="3" fontId="9" fillId="0" borderId="1"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vertical="center"/>
    </xf>
    <xf numFmtId="0" fontId="9" fillId="0" borderId="1"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3" fontId="9" fillId="0" borderId="22" xfId="0" applyNumberFormat="1" applyFont="1" applyFill="1" applyBorder="1" applyAlignment="1" applyProtection="1">
      <alignment horizontal="right" vertical="center"/>
    </xf>
    <xf numFmtId="3" fontId="9" fillId="0" borderId="39" xfId="0" applyNumberFormat="1" applyFont="1" applyFill="1" applyBorder="1" applyAlignment="1" applyProtection="1">
      <alignment horizontal="right" vertical="center"/>
    </xf>
    <xf numFmtId="0" fontId="0" fillId="0" borderId="1" xfId="0" applyNumberFormat="1" applyFont="1" applyFill="1" applyBorder="1" applyAlignment="1" applyProtection="1"/>
    <xf numFmtId="0" fontId="0" fillId="0" borderId="0" xfId="0" applyFont="1" applyFill="1" applyAlignment="1">
      <alignment horizontal="center" wrapText="1"/>
    </xf>
    <xf numFmtId="0" fontId="10" fillId="0" borderId="8" xfId="0" applyNumberFormat="1" applyFont="1" applyFill="1" applyBorder="1" applyAlignment="1" applyProtection="1">
      <alignment horizontal="center" vertical="center" wrapText="1"/>
    </xf>
    <xf numFmtId="181" fontId="10" fillId="0" borderId="1" xfId="3" applyNumberFormat="1" applyFont="1" applyFill="1" applyBorder="1" applyAlignment="1" applyProtection="1">
      <alignment horizontal="center" vertical="center" wrapText="1"/>
    </xf>
    <xf numFmtId="0" fontId="23" fillId="0" borderId="1" xfId="0" applyFont="1" applyFill="1" applyBorder="1" applyAlignment="1">
      <alignment horizontal="left" vertical="center"/>
    </xf>
    <xf numFmtId="183" fontId="23" fillId="0" borderId="1" xfId="0" applyNumberFormat="1" applyFont="1" applyFill="1" applyBorder="1" applyAlignment="1">
      <alignment vertical="center"/>
    </xf>
    <xf numFmtId="0" fontId="23" fillId="0" borderId="1" xfId="0" applyFont="1" applyFill="1" applyBorder="1" applyAlignment="1">
      <alignment horizontal="left" vertical="center" indent="1"/>
    </xf>
    <xf numFmtId="0" fontId="23" fillId="0" borderId="1" xfId="0" applyFont="1" applyFill="1" applyBorder="1" applyAlignment="1">
      <alignment horizontal="left" vertical="center" indent="2"/>
    </xf>
    <xf numFmtId="0" fontId="10" fillId="0" borderId="8"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1" xfId="0" applyFont="1" applyFill="1" applyBorder="1" applyAlignment="1">
      <alignment vertical="center"/>
    </xf>
    <xf numFmtId="0" fontId="9" fillId="0" borderId="0" xfId="0" applyNumberFormat="1" applyFont="1" applyFill="1" applyAlignment="1" applyProtection="1">
      <alignment horizontal="center" vertical="center"/>
    </xf>
    <xf numFmtId="0" fontId="10" fillId="0" borderId="1" xfId="0" applyNumberFormat="1" applyFont="1" applyFill="1" applyBorder="1" applyAlignment="1" applyProtection="1">
      <alignment horizontal="left" vertical="center"/>
    </xf>
    <xf numFmtId="0" fontId="10" fillId="0" borderId="0" xfId="0" applyFont="1" applyFill="1"/>
    <xf numFmtId="0" fontId="0" fillId="0" borderId="0" xfId="0" applyFont="1" applyFill="1" applyAlignment="1">
      <alignment horizontal="center"/>
    </xf>
    <xf numFmtId="0" fontId="10" fillId="0" borderId="8" xfId="0" applyNumberFormat="1" applyFont="1" applyFill="1" applyBorder="1" applyAlignment="1" applyProtection="1">
      <alignment vertical="center"/>
    </xf>
    <xf numFmtId="0" fontId="24" fillId="0" borderId="0" xfId="0" applyFont="1" applyFill="1"/>
    <xf numFmtId="0" fontId="10"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9" fillId="0" borderId="0" xfId="0" applyFont="1" applyFill="1" applyAlignment="1">
      <alignment horizontal="center" wrapText="1"/>
    </xf>
    <xf numFmtId="183" fontId="0" fillId="0" borderId="0" xfId="0" applyNumberFormat="1" applyFont="1" applyFill="1"/>
    <xf numFmtId="183" fontId="9" fillId="0" borderId="0" xfId="0" applyNumberFormat="1" applyFont="1" applyFill="1" applyAlignment="1">
      <alignment horizontal="right" vertical="center"/>
    </xf>
    <xf numFmtId="183" fontId="10" fillId="0" borderId="1" xfId="0" applyNumberFormat="1" applyFont="1" applyFill="1" applyBorder="1" applyAlignment="1" applyProtection="1">
      <alignment horizontal="center" vertical="center" wrapText="1"/>
    </xf>
    <xf numFmtId="0" fontId="10" fillId="0" borderId="0" xfId="0" applyFont="1" applyFill="1" applyAlignment="1">
      <alignment vertical="center"/>
    </xf>
    <xf numFmtId="0" fontId="10" fillId="0" borderId="8"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left" vertical="center"/>
    </xf>
    <xf numFmtId="0" fontId="9" fillId="0" borderId="8" xfId="0" applyNumberFormat="1" applyFont="1" applyFill="1" applyBorder="1" applyAlignment="1" applyProtection="1">
      <alignment horizontal="left" vertical="center"/>
    </xf>
    <xf numFmtId="3" fontId="9" fillId="0" borderId="41" xfId="0" applyNumberFormat="1" applyFont="1" applyFill="1" applyBorder="1" applyAlignment="1" applyProtection="1">
      <alignment horizontal="right" vertical="center"/>
    </xf>
    <xf numFmtId="0" fontId="9" fillId="0" borderId="21" xfId="0" applyNumberFormat="1" applyFont="1" applyFill="1" applyBorder="1" applyAlignment="1" applyProtection="1">
      <alignment horizontal="left" vertical="center"/>
    </xf>
    <xf numFmtId="0" fontId="10" fillId="0" borderId="42" xfId="0" applyNumberFormat="1" applyFont="1" applyFill="1" applyBorder="1" applyAlignment="1" applyProtection="1">
      <alignment horizontal="left" vertical="center"/>
    </xf>
    <xf numFmtId="0" fontId="25" fillId="0" borderId="0" xfId="0" applyFont="1" applyFill="1"/>
    <xf numFmtId="0" fontId="9" fillId="0" borderId="0" xfId="0" applyNumberFormat="1" applyFont="1" applyFill="1" applyAlignment="1" applyProtection="1">
      <alignment vertical="center"/>
    </xf>
    <xf numFmtId="0" fontId="0" fillId="0" borderId="0" xfId="0" applyAlignment="1">
      <alignment vertical="center"/>
    </xf>
    <xf numFmtId="0" fontId="0" fillId="0" borderId="0" xfId="0" applyAlignment="1">
      <alignment horizontal="center" vertical="center"/>
    </xf>
    <xf numFmtId="0" fontId="26" fillId="0" borderId="0" xfId="6" applyFont="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4" xfId="50"/>
    <cellStyle name="常规 2" xfId="51"/>
  </cellStyles>
  <tableStyles count="0" defaultTableStyle="TableStyleMedium2" defaultPivotStyle="PivotStyleLight16"/>
  <colors>
    <mruColors>
      <color rgb="00FFFF00"/>
      <color rgb="0080008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topLeftCell="A13" workbookViewId="0">
      <selection activeCell="A1" sqref="A1"/>
    </sheetView>
  </sheetViews>
  <sheetFormatPr defaultColWidth="8.8" defaultRowHeight="14.25"/>
  <cols>
    <col min="1" max="1" width="53.4" style="247" customWidth="1"/>
    <col min="2" max="16384" width="8.8" style="247"/>
  </cols>
  <sheetData>
    <row r="1" spans="1:1">
      <c r="A1" s="248" t="s">
        <v>0</v>
      </c>
    </row>
    <row r="2" spans="1:1">
      <c r="A2" s="249" t="s">
        <v>1</v>
      </c>
    </row>
    <row r="3" spans="1:1">
      <c r="A3" s="249" t="s">
        <v>2</v>
      </c>
    </row>
    <row r="4" spans="1:1">
      <c r="A4" s="249" t="s">
        <v>3</v>
      </c>
    </row>
    <row r="5" spans="1:1">
      <c r="A5" s="249" t="s">
        <v>4</v>
      </c>
    </row>
    <row r="6" spans="1:1">
      <c r="A6" s="249" t="s">
        <v>5</v>
      </c>
    </row>
    <row r="7" spans="1:1">
      <c r="A7" s="249" t="s">
        <v>6</v>
      </c>
    </row>
    <row r="8" spans="1:1">
      <c r="A8" s="249" t="s">
        <v>7</v>
      </c>
    </row>
    <row r="9" spans="1:1">
      <c r="A9" s="249" t="s">
        <v>8</v>
      </c>
    </row>
    <row r="10" spans="1:1">
      <c r="A10" s="249" t="s">
        <v>9</v>
      </c>
    </row>
    <row r="11" spans="1:1">
      <c r="A11" s="249" t="s">
        <v>10</v>
      </c>
    </row>
    <row r="12" spans="1:1">
      <c r="A12" s="249" t="s">
        <v>11</v>
      </c>
    </row>
    <row r="13" spans="1:1">
      <c r="A13" s="249" t="s">
        <v>12</v>
      </c>
    </row>
    <row r="14" spans="1:1">
      <c r="A14" s="249" t="s">
        <v>13</v>
      </c>
    </row>
    <row r="15" spans="1:1">
      <c r="A15" s="249" t="s">
        <v>14</v>
      </c>
    </row>
    <row r="16" spans="1:1">
      <c r="A16" s="249" t="s">
        <v>15</v>
      </c>
    </row>
    <row r="17" spans="1:1">
      <c r="A17" s="249" t="s">
        <v>16</v>
      </c>
    </row>
    <row r="18" spans="1:1">
      <c r="A18" s="249" t="s">
        <v>17</v>
      </c>
    </row>
    <row r="19" spans="1:1">
      <c r="A19" s="249" t="s">
        <v>18</v>
      </c>
    </row>
    <row r="20" spans="1:1">
      <c r="A20" s="249" t="s">
        <v>19</v>
      </c>
    </row>
    <row r="21" spans="1:1">
      <c r="A21" s="249" t="s">
        <v>20</v>
      </c>
    </row>
    <row r="22" spans="1:1">
      <c r="A22" s="249" t="s">
        <v>21</v>
      </c>
    </row>
    <row r="23" spans="1:1">
      <c r="A23" s="249" t="s">
        <v>22</v>
      </c>
    </row>
    <row r="24" spans="1:1">
      <c r="A24" s="249" t="s">
        <v>23</v>
      </c>
    </row>
    <row r="25" spans="1:1">
      <c r="A25" s="249" t="s">
        <v>24</v>
      </c>
    </row>
    <row r="26" spans="1:1">
      <c r="A26" s="249" t="s">
        <v>25</v>
      </c>
    </row>
    <row r="27" spans="1:1">
      <c r="A27" s="249" t="s">
        <v>26</v>
      </c>
    </row>
    <row r="28" spans="1:1">
      <c r="A28" s="249" t="s">
        <v>27</v>
      </c>
    </row>
    <row r="29" spans="1:1">
      <c r="A29" s="249" t="s">
        <v>28</v>
      </c>
    </row>
    <row r="30" spans="1:1">
      <c r="A30" s="249" t="s">
        <v>29</v>
      </c>
    </row>
    <row r="31" spans="1:1">
      <c r="A31" s="249" t="s">
        <v>30</v>
      </c>
    </row>
    <row r="32" spans="1:1">
      <c r="A32" s="249" t="s">
        <v>31</v>
      </c>
    </row>
    <row r="33" spans="1:1">
      <c r="A33" s="249" t="s">
        <v>32</v>
      </c>
    </row>
    <row r="34" spans="1:1">
      <c r="A34" s="249" t="s">
        <v>33</v>
      </c>
    </row>
  </sheetData>
  <hyperlinks>
    <hyperlink ref="A2" location="'1.全市一般公共预算收入决算表'!A1" display="1.全市一般公共预算收入决算表"/>
    <hyperlink ref="A3" location="'2.全市一般公共预算支出决算表'!A1" display="2.全市一般公共预算支出决算表"/>
    <hyperlink ref="A4" location="'3.市本级一般公共预算收入决算表'!A1" display="3.市本级一般公共预算收入决算表"/>
    <hyperlink ref="A5" location="'4.市本级一般公共预算支出决算表'!A1" display="4.市本级一般公共预算支出决算表"/>
    <hyperlink ref="A6" location="'5.市本级一般公共预算基本支出经济分类决算数'!A1" display="5.市本级一般公共预算基本支出经济分类决算数"/>
    <hyperlink ref="A7" location="'6.市对区税收返还决算表'!A1" display="6.市对区税收返还决算表"/>
    <hyperlink ref="A8" location="'7.一般性转移支付决算表'!A1" display="7.一般性转移支付决算表"/>
    <hyperlink ref="A9" location="'8.一般公共预算专项转移支付分地区、分项目决算表'!A1" display="8.一般公共预算专项转移支付分地区、分项目决算表"/>
    <hyperlink ref="A10" location="'9.全市一般债务限额和余额情况表'!A1" display="9.全市一般债务限额和余额情况表"/>
    <hyperlink ref="A11" location="'10.全市政府性基金收入决算表'!A1" display="10.全市政府性基金收入决算表"/>
    <hyperlink ref="A12" location="'11.全市政府性基金支出决算表'!A1" display="11.全市政府性基金支出决算表"/>
    <hyperlink ref="A13" location="'12.市本级政府性基金收入决算表'!A1" display="12.市本级政府性基金收入决算表"/>
    <hyperlink ref="A14" location="'13.市本级政府性基金支出决算表'!A1" display="13.市本级政府性基金支出决算表"/>
    <hyperlink ref="A15" location="'14.政府性基金专项转移支付分地区、分项目决算表 '!A1" display="14.政府性基金专项转移支付分地区、分项目决算表"/>
    <hyperlink ref="A16" location="'15.全市专项债务限额和余额情况表'!A1" display="15.全市专项债务限额和余额情况表"/>
    <hyperlink ref="A17" location="'16.全市国有资本经营收入决算表'!A1" display="16.全市国有资本经营收入决算表"/>
    <hyperlink ref="A18" location="'17.全市国有资本经营支出决算表'!A1" display="17.全市国有资本经营支出决算表"/>
    <hyperlink ref="A19" location="'18.市本级国有资本经营收入决算表'!A1" display="18.市本级国有资本经营收入决算表"/>
    <hyperlink ref="A20" location="'19.市本级国有资本经营支出决算表'!A1" display="19.市本级国有资本经营支出决算表"/>
    <hyperlink ref="A21" location="'20.国有资本经营预算专项转移支付分地区、分项目决算表'!A1" display="20.国有资本经营预算专项转移支付分地区、分项目决算表"/>
    <hyperlink ref="A22" location="'21.全市社会保险基金收入决算表'!A1" display="21.全市社会保险基金收入决算表"/>
    <hyperlink ref="A23" location="'22.全市社会保险基金支出决算表'!A1" display="22.全市社会保险基金支出决算表"/>
    <hyperlink ref="A24" location="'23.市本级社会保险基金收入决算表'!A1" display="23.市本级社会保险基金收入决算表"/>
    <hyperlink ref="A25" location="'24.市本级社会保险基金支出决算表'!A1" display="24.市本级社会保险基金支出决算表"/>
    <hyperlink ref="A26" location="'25.市本级城乡居民基本养老保险基金收支决算表'!A1" display="25.市本级城乡居民基本养老保险基金收支决算表"/>
    <hyperlink ref="A27" location="'26.市本级机关事业单位基本养老保险基金收支决算表'!A1" display="26.市本级机关事业单位基本养老保险基金收支决算表"/>
    <hyperlink ref="A28" location="'27.市本级职工基本医疗保险(含生育保险)基金收支决算表'!A1" display="27.市本级职工基本医疗保险(含生育保险)基金收支决算表"/>
    <hyperlink ref="A29" location="'28.市本级城乡居民基本医疗保险基金收支决算表'!A1" display="28.市本级城乡居民基本医疗保险基金收支决算表"/>
    <hyperlink ref="A30" location="'29.市本级工伤保险基金收支决算表'!A1" display="29.市本级工伤保险基金收支决算表"/>
    <hyperlink ref="A31" location="'30.市本级失业保险基金收支决算表 '!A1" display="30.市本级失业保险基金收支决算表"/>
    <hyperlink ref="A32" location="'31.地方政府债券转贷情况表'!A1" display="31.地方政府债券转贷情况表"/>
    <hyperlink ref="A33" location="'32.全市地方政府、还本付息决算表'!A1" display="32.全市地方政府、还本付息决算表"/>
    <hyperlink ref="A34" location="'33.市本级财政拨款“三公”经费决算表'!A1" display="33.市本级财政拨款“三公”经费决算表"/>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03"/>
  <sheetViews>
    <sheetView showGridLines="0" showZeros="0" zoomScaleSheetLayoutView="60" workbookViewId="0">
      <pane xSplit="1" ySplit="3" topLeftCell="B4" activePane="bottomRight" state="frozen"/>
      <selection/>
      <selection pane="topRight"/>
      <selection pane="bottomLeft"/>
      <selection pane="bottomRight" activeCell="F15" sqref="F15"/>
    </sheetView>
  </sheetViews>
  <sheetFormatPr defaultColWidth="9.16666666666667" defaultRowHeight="14.25" outlineLevelCol="1"/>
  <cols>
    <col min="1" max="1" width="40.625" style="185" customWidth="1"/>
    <col min="2" max="2" width="20.625" style="185" customWidth="1"/>
    <col min="3" max="3" width="9.16666666666667" style="187" customWidth="1"/>
    <col min="4" max="4" width="16.25" style="187" customWidth="1"/>
    <col min="5" max="6" width="11.5" style="187" customWidth="1"/>
    <col min="7" max="7" width="7.375" style="187" customWidth="1"/>
    <col min="8" max="242" width="9.16666666666667" style="187" customWidth="1"/>
    <col min="243" max="16384" width="9.16666666666667" style="187"/>
  </cols>
  <sheetData>
    <row r="1" s="185" customFormat="1" ht="30" customHeight="1" spans="1:2">
      <c r="A1" s="188" t="s">
        <v>34</v>
      </c>
      <c r="B1" s="189"/>
    </row>
    <row r="2" s="185" customFormat="1" ht="18" customHeight="1" spans="1:2">
      <c r="A2" s="206" t="s">
        <v>35</v>
      </c>
      <c r="B2" s="206"/>
    </row>
    <row r="3" s="245" customFormat="1" ht="18" customHeight="1" spans="1:2">
      <c r="A3" s="193" t="s">
        <v>36</v>
      </c>
      <c r="B3" s="193" t="s">
        <v>37</v>
      </c>
    </row>
    <row r="4" s="185" customFormat="1" ht="18" customHeight="1" spans="1:2">
      <c r="A4" s="239" t="s">
        <v>38</v>
      </c>
      <c r="B4" s="208">
        <f>SUM(B5,B356)</f>
        <v>738404</v>
      </c>
    </row>
    <row r="5" s="185" customFormat="1" ht="18" customHeight="1" spans="1:2">
      <c r="A5" s="240" t="s">
        <v>39</v>
      </c>
      <c r="B5" s="208">
        <f>B6+B48+B68+B193+B258+B265+B270+B286+B295+B301+B310+B319+B322+B325+B328+B340+B344+B347+B350+B353</f>
        <v>483124</v>
      </c>
    </row>
    <row r="6" s="185" customFormat="1" ht="18" customHeight="1" spans="1:2">
      <c r="A6" s="240" t="s">
        <v>40</v>
      </c>
      <c r="B6" s="212">
        <f>SUM(B7,B41,B45)</f>
        <v>149320</v>
      </c>
    </row>
    <row r="7" s="185" customFormat="1" ht="18" customHeight="1" spans="1:2">
      <c r="A7" s="240" t="s">
        <v>41</v>
      </c>
      <c r="B7" s="208">
        <f>SUM(B8:B40)</f>
        <v>149320</v>
      </c>
    </row>
    <row r="8" s="185" customFormat="1" ht="18" customHeight="1" spans="1:2">
      <c r="A8" s="241" t="s">
        <v>42</v>
      </c>
      <c r="B8" s="242">
        <v>16108</v>
      </c>
    </row>
    <row r="9" s="185" customFormat="1" ht="18" customHeight="1" spans="1:2">
      <c r="A9" s="241" t="s">
        <v>43</v>
      </c>
      <c r="B9" s="208">
        <v>513</v>
      </c>
    </row>
    <row r="10" s="185" customFormat="1" ht="18" customHeight="1" spans="1:2">
      <c r="A10" s="241" t="s">
        <v>44</v>
      </c>
      <c r="B10" s="213">
        <v>170529</v>
      </c>
    </row>
    <row r="11" s="185" customFormat="1" ht="18" customHeight="1" spans="1:2">
      <c r="A11" s="241" t="s">
        <v>45</v>
      </c>
      <c r="B11" s="208">
        <v>0</v>
      </c>
    </row>
    <row r="12" s="185" customFormat="1" ht="18" customHeight="1" spans="1:2">
      <c r="A12" s="241" t="s">
        <v>46</v>
      </c>
      <c r="B12" s="208">
        <v>4230</v>
      </c>
    </row>
    <row r="13" s="185" customFormat="1" ht="18" customHeight="1" spans="1:2">
      <c r="A13" s="241" t="s">
        <v>47</v>
      </c>
      <c r="B13" s="208">
        <v>31625</v>
      </c>
    </row>
    <row r="14" s="185" customFormat="1" ht="18" customHeight="1" spans="1:2">
      <c r="A14" s="241" t="s">
        <v>48</v>
      </c>
      <c r="B14" s="212">
        <v>0</v>
      </c>
    </row>
    <row r="15" s="185" customFormat="1" ht="18" customHeight="1" spans="1:2">
      <c r="A15" s="241" t="s">
        <v>49</v>
      </c>
      <c r="B15" s="208">
        <v>0</v>
      </c>
    </row>
    <row r="16" s="185" customFormat="1" ht="18" customHeight="1" spans="1:2">
      <c r="A16" s="241" t="s">
        <v>50</v>
      </c>
      <c r="B16" s="213">
        <v>2660</v>
      </c>
    </row>
    <row r="17" s="185" customFormat="1" ht="18" customHeight="1" spans="1:2">
      <c r="A17" s="241" t="s">
        <v>51</v>
      </c>
      <c r="B17" s="208">
        <v>1039</v>
      </c>
    </row>
    <row r="18" s="185" customFormat="1" ht="18" customHeight="1" spans="1:2">
      <c r="A18" s="241" t="s">
        <v>52</v>
      </c>
      <c r="B18" s="208">
        <v>-336</v>
      </c>
    </row>
    <row r="19" s="185" customFormat="1" ht="18" customHeight="1" spans="1:2">
      <c r="A19" s="241" t="s">
        <v>53</v>
      </c>
      <c r="B19" s="208">
        <v>-644</v>
      </c>
    </row>
    <row r="20" s="185" customFormat="1" ht="18" customHeight="1" spans="1:2">
      <c r="A20" s="241" t="s">
        <v>54</v>
      </c>
      <c r="B20" s="208">
        <v>0</v>
      </c>
    </row>
    <row r="21" s="185" customFormat="1" ht="18" customHeight="1" spans="1:2">
      <c r="A21" s="241" t="s">
        <v>55</v>
      </c>
      <c r="B21" s="208">
        <v>0</v>
      </c>
    </row>
    <row r="22" s="185" customFormat="1" ht="18" customHeight="1" spans="1:2">
      <c r="A22" s="241" t="s">
        <v>56</v>
      </c>
      <c r="B22" s="208">
        <v>-3270</v>
      </c>
    </row>
    <row r="23" s="185" customFormat="1" ht="18" customHeight="1" spans="1:2">
      <c r="A23" s="241" t="s">
        <v>57</v>
      </c>
      <c r="B23" s="208">
        <v>0</v>
      </c>
    </row>
    <row r="24" s="185" customFormat="1" ht="18" customHeight="1" spans="1:2">
      <c r="A24" s="241" t="s">
        <v>58</v>
      </c>
      <c r="B24" s="208">
        <v>0</v>
      </c>
    </row>
    <row r="25" s="185" customFormat="1" ht="18" customHeight="1" spans="1:2">
      <c r="A25" s="241" t="s">
        <v>59</v>
      </c>
      <c r="B25" s="208">
        <v>0</v>
      </c>
    </row>
    <row r="26" s="185" customFormat="1" ht="18" customHeight="1" spans="1:2">
      <c r="A26" s="241" t="s">
        <v>60</v>
      </c>
      <c r="B26" s="208">
        <v>0</v>
      </c>
    </row>
    <row r="27" s="185" customFormat="1" ht="18" customHeight="1" spans="1:2">
      <c r="A27" s="241" t="s">
        <v>61</v>
      </c>
      <c r="B27" s="208">
        <v>0</v>
      </c>
    </row>
    <row r="28" s="185" customFormat="1" ht="18" customHeight="1" spans="1:2">
      <c r="A28" s="241" t="s">
        <v>62</v>
      </c>
      <c r="B28" s="208">
        <v>-179</v>
      </c>
    </row>
    <row r="29" s="185" customFormat="1" ht="18" customHeight="1" spans="1:2">
      <c r="A29" s="241" t="s">
        <v>63</v>
      </c>
      <c r="B29" s="208">
        <v>0</v>
      </c>
    </row>
    <row r="30" spans="1:2">
      <c r="A30" s="241" t="s">
        <v>64</v>
      </c>
      <c r="B30" s="208">
        <v>-48167</v>
      </c>
    </row>
    <row r="31" spans="1:2">
      <c r="A31" s="241" t="s">
        <v>65</v>
      </c>
      <c r="B31" s="208">
        <v>-2505</v>
      </c>
    </row>
    <row r="32" spans="1:2">
      <c r="A32" s="241" t="s">
        <v>66</v>
      </c>
      <c r="B32" s="208">
        <v>-19658</v>
      </c>
    </row>
    <row r="33" spans="1:2">
      <c r="A33" s="241" t="s">
        <v>67</v>
      </c>
      <c r="B33" s="208">
        <v>-2321</v>
      </c>
    </row>
    <row r="34" spans="1:2">
      <c r="A34" s="241" t="s">
        <v>68</v>
      </c>
      <c r="B34" s="208">
        <v>-9924</v>
      </c>
    </row>
    <row r="35" spans="1:2">
      <c r="A35" s="241" t="s">
        <v>69</v>
      </c>
      <c r="B35" s="208">
        <v>0</v>
      </c>
    </row>
    <row r="36" spans="1:2">
      <c r="A36" s="241" t="s">
        <v>70</v>
      </c>
      <c r="B36" s="208">
        <v>9620</v>
      </c>
    </row>
    <row r="37" spans="1:2">
      <c r="A37" s="241" t="s">
        <v>71</v>
      </c>
      <c r="B37" s="208">
        <v>0</v>
      </c>
    </row>
    <row r="38" spans="1:2">
      <c r="A38" s="241" t="s">
        <v>72</v>
      </c>
      <c r="B38" s="208">
        <v>0</v>
      </c>
    </row>
    <row r="39" spans="1:2">
      <c r="A39" s="241" t="s">
        <v>73</v>
      </c>
      <c r="B39" s="208">
        <v>0</v>
      </c>
    </row>
    <row r="40" spans="1:2">
      <c r="A40" s="241" t="s">
        <v>74</v>
      </c>
      <c r="B40" s="208">
        <v>0</v>
      </c>
    </row>
    <row r="41" spans="1:2">
      <c r="A41" s="240" t="s">
        <v>75</v>
      </c>
      <c r="B41" s="208">
        <f>SUM(B42:B44)</f>
        <v>0</v>
      </c>
    </row>
    <row r="42" spans="1:2">
      <c r="A42" s="241" t="s">
        <v>76</v>
      </c>
      <c r="B42" s="208">
        <v>0</v>
      </c>
    </row>
    <row r="43" spans="1:2">
      <c r="A43" s="241" t="s">
        <v>77</v>
      </c>
      <c r="B43" s="208">
        <v>0</v>
      </c>
    </row>
    <row r="44" spans="1:2">
      <c r="A44" s="241" t="s">
        <v>78</v>
      </c>
      <c r="B44" s="208">
        <v>0</v>
      </c>
    </row>
    <row r="45" spans="1:2">
      <c r="A45" s="240" t="s">
        <v>79</v>
      </c>
      <c r="B45" s="208">
        <f>B46+B47</f>
        <v>0</v>
      </c>
    </row>
    <row r="46" spans="1:2">
      <c r="A46" s="241" t="s">
        <v>80</v>
      </c>
      <c r="B46" s="208">
        <v>0</v>
      </c>
    </row>
    <row r="47" spans="1:2">
      <c r="A47" s="241" t="s">
        <v>81</v>
      </c>
      <c r="B47" s="208">
        <v>0</v>
      </c>
    </row>
    <row r="48" spans="1:2">
      <c r="A48" s="240" t="s">
        <v>82</v>
      </c>
      <c r="B48" s="208">
        <f>SUM(B49,B61,B67)</f>
        <v>0</v>
      </c>
    </row>
    <row r="49" spans="1:2">
      <c r="A49" s="240" t="s">
        <v>83</v>
      </c>
      <c r="B49" s="208">
        <f>SUM(B50:B60)</f>
        <v>0</v>
      </c>
    </row>
    <row r="50" spans="1:2">
      <c r="A50" s="241" t="s">
        <v>84</v>
      </c>
      <c r="B50" s="208">
        <v>0</v>
      </c>
    </row>
    <row r="51" spans="1:2">
      <c r="A51" s="241" t="s">
        <v>85</v>
      </c>
      <c r="B51" s="208">
        <v>0</v>
      </c>
    </row>
    <row r="52" spans="1:2">
      <c r="A52" s="241" t="s">
        <v>86</v>
      </c>
      <c r="B52" s="208">
        <v>0</v>
      </c>
    </row>
    <row r="53" spans="1:2">
      <c r="A53" s="241" t="s">
        <v>87</v>
      </c>
      <c r="B53" s="208">
        <v>0</v>
      </c>
    </row>
    <row r="54" spans="1:2">
      <c r="A54" s="241" t="s">
        <v>88</v>
      </c>
      <c r="B54" s="208">
        <v>0</v>
      </c>
    </row>
    <row r="55" spans="1:2">
      <c r="A55" s="241" t="s">
        <v>89</v>
      </c>
      <c r="B55" s="208">
        <v>0</v>
      </c>
    </row>
    <row r="56" spans="1:2">
      <c r="A56" s="241" t="s">
        <v>90</v>
      </c>
      <c r="B56" s="208">
        <v>0</v>
      </c>
    </row>
    <row r="57" spans="1:2">
      <c r="A57" s="241" t="s">
        <v>91</v>
      </c>
      <c r="B57" s="208">
        <v>0</v>
      </c>
    </row>
    <row r="58" spans="1:2">
      <c r="A58" s="241" t="s">
        <v>92</v>
      </c>
      <c r="B58" s="208">
        <v>0</v>
      </c>
    </row>
    <row r="59" spans="1:2">
      <c r="A59" s="241" t="s">
        <v>93</v>
      </c>
      <c r="B59" s="208">
        <v>0</v>
      </c>
    </row>
    <row r="60" spans="1:2">
      <c r="A60" s="241" t="s">
        <v>94</v>
      </c>
      <c r="B60" s="208">
        <v>0</v>
      </c>
    </row>
    <row r="61" spans="1:2">
      <c r="A61" s="240" t="s">
        <v>95</v>
      </c>
      <c r="B61" s="208">
        <f>SUM(B62:B66)</f>
        <v>0</v>
      </c>
    </row>
    <row r="62" spans="1:2">
      <c r="A62" s="241" t="s">
        <v>96</v>
      </c>
      <c r="B62" s="208">
        <v>0</v>
      </c>
    </row>
    <row r="63" spans="1:2">
      <c r="A63" s="241" t="s">
        <v>97</v>
      </c>
      <c r="B63" s="208">
        <v>0</v>
      </c>
    </row>
    <row r="64" spans="1:2">
      <c r="A64" s="241" t="s">
        <v>98</v>
      </c>
      <c r="B64" s="208">
        <v>0</v>
      </c>
    </row>
    <row r="65" spans="1:2">
      <c r="A65" s="241" t="s">
        <v>99</v>
      </c>
      <c r="B65" s="208">
        <v>0</v>
      </c>
    </row>
    <row r="66" spans="1:2">
      <c r="A66" s="241" t="s">
        <v>100</v>
      </c>
      <c r="B66" s="208">
        <v>0</v>
      </c>
    </row>
    <row r="67" spans="1:2">
      <c r="A67" s="240" t="s">
        <v>101</v>
      </c>
      <c r="B67" s="208">
        <v>0</v>
      </c>
    </row>
    <row r="68" spans="1:2">
      <c r="A68" s="240" t="s">
        <v>102</v>
      </c>
      <c r="B68" s="208">
        <f>SUM(B69:B85,B89:B94,B98,B103:B104,B108:B114,B131:B132,B135:B137,B142,B147,B152,B157,B162,B167,B172,B177,B182,B187,B191,B192)</f>
        <v>58732</v>
      </c>
    </row>
    <row r="69" spans="1:2">
      <c r="A69" s="240" t="s">
        <v>103</v>
      </c>
      <c r="B69" s="208">
        <v>0</v>
      </c>
    </row>
    <row r="70" spans="1:2">
      <c r="A70" s="240" t="s">
        <v>104</v>
      </c>
      <c r="B70" s="208">
        <v>0</v>
      </c>
    </row>
    <row r="71" spans="1:2">
      <c r="A71" s="240" t="s">
        <v>105</v>
      </c>
      <c r="B71" s="208">
        <v>0</v>
      </c>
    </row>
    <row r="72" spans="1:2">
      <c r="A72" s="240" t="s">
        <v>106</v>
      </c>
      <c r="B72" s="208">
        <v>4</v>
      </c>
    </row>
    <row r="73" spans="1:2">
      <c r="A73" s="240" t="s">
        <v>107</v>
      </c>
      <c r="B73" s="208">
        <v>0</v>
      </c>
    </row>
    <row r="74" spans="1:2">
      <c r="A74" s="240" t="s">
        <v>108</v>
      </c>
      <c r="B74" s="208">
        <v>0</v>
      </c>
    </row>
    <row r="75" spans="1:2">
      <c r="A75" s="240" t="s">
        <v>109</v>
      </c>
      <c r="B75" s="208">
        <v>0</v>
      </c>
    </row>
    <row r="76" spans="1:2">
      <c r="A76" s="240" t="s">
        <v>110</v>
      </c>
      <c r="B76" s="208">
        <v>0</v>
      </c>
    </row>
    <row r="77" spans="1:2">
      <c r="A77" s="240" t="s">
        <v>111</v>
      </c>
      <c r="B77" s="208">
        <v>0</v>
      </c>
    </row>
    <row r="78" spans="1:2">
      <c r="A78" s="240" t="s">
        <v>112</v>
      </c>
      <c r="B78" s="208">
        <v>0</v>
      </c>
    </row>
    <row r="79" spans="1:2">
      <c r="A79" s="240" t="s">
        <v>113</v>
      </c>
      <c r="B79" s="208">
        <v>0</v>
      </c>
    </row>
    <row r="80" spans="1:2">
      <c r="A80" s="240" t="s">
        <v>114</v>
      </c>
      <c r="B80" s="208">
        <v>0</v>
      </c>
    </row>
    <row r="81" spans="1:2">
      <c r="A81" s="240" t="s">
        <v>115</v>
      </c>
      <c r="B81" s="208">
        <v>0</v>
      </c>
    </row>
    <row r="82" spans="1:2">
      <c r="A82" s="240" t="s">
        <v>116</v>
      </c>
      <c r="B82" s="208">
        <v>0</v>
      </c>
    </row>
    <row r="83" spans="1:2">
      <c r="A83" s="240" t="s">
        <v>117</v>
      </c>
      <c r="B83" s="208">
        <v>1885</v>
      </c>
    </row>
    <row r="84" spans="1:2">
      <c r="A84" s="240" t="s">
        <v>118</v>
      </c>
      <c r="B84" s="208">
        <v>0</v>
      </c>
    </row>
    <row r="85" spans="1:2">
      <c r="A85" s="240" t="s">
        <v>119</v>
      </c>
      <c r="B85" s="208">
        <f>SUM(B86:B88)</f>
        <v>0</v>
      </c>
    </row>
    <row r="86" spans="1:2">
      <c r="A86" s="241" t="s">
        <v>120</v>
      </c>
      <c r="B86" s="208">
        <v>0</v>
      </c>
    </row>
    <row r="87" spans="1:2">
      <c r="A87" s="241" t="s">
        <v>121</v>
      </c>
      <c r="B87" s="208">
        <v>0</v>
      </c>
    </row>
    <row r="88" spans="1:2">
      <c r="A88" s="241" t="s">
        <v>122</v>
      </c>
      <c r="B88" s="208">
        <v>0</v>
      </c>
    </row>
    <row r="89" spans="1:2">
      <c r="A89" s="240" t="s">
        <v>123</v>
      </c>
      <c r="B89" s="208">
        <v>0</v>
      </c>
    </row>
    <row r="90" spans="1:2">
      <c r="A90" s="240" t="s">
        <v>124</v>
      </c>
      <c r="B90" s="208">
        <v>0</v>
      </c>
    </row>
    <row r="91" spans="1:2">
      <c r="A91" s="240" t="s">
        <v>125</v>
      </c>
      <c r="B91" s="208">
        <v>0</v>
      </c>
    </row>
    <row r="92" spans="1:2">
      <c r="A92" s="240" t="s">
        <v>126</v>
      </c>
      <c r="B92" s="208">
        <v>0</v>
      </c>
    </row>
    <row r="93" spans="1:2">
      <c r="A93" s="240" t="s">
        <v>127</v>
      </c>
      <c r="B93" s="208">
        <v>0</v>
      </c>
    </row>
    <row r="94" spans="1:2">
      <c r="A94" s="240" t="s">
        <v>128</v>
      </c>
      <c r="B94" s="208">
        <f>SUM(B95:B97)</f>
        <v>0</v>
      </c>
    </row>
    <row r="95" spans="1:2">
      <c r="A95" s="241" t="s">
        <v>129</v>
      </c>
      <c r="B95" s="208">
        <v>0</v>
      </c>
    </row>
    <row r="96" spans="1:2">
      <c r="A96" s="241" t="s">
        <v>130</v>
      </c>
      <c r="B96" s="208">
        <v>0</v>
      </c>
    </row>
    <row r="97" spans="1:2">
      <c r="A97" s="241" t="s">
        <v>131</v>
      </c>
      <c r="B97" s="208">
        <v>0</v>
      </c>
    </row>
    <row r="98" spans="1:2">
      <c r="A98" s="240" t="s">
        <v>132</v>
      </c>
      <c r="B98" s="208">
        <f>SUM(B99:B102)</f>
        <v>0</v>
      </c>
    </row>
    <row r="99" spans="1:2">
      <c r="A99" s="241" t="s">
        <v>133</v>
      </c>
      <c r="B99" s="208">
        <v>0</v>
      </c>
    </row>
    <row r="100" spans="1:2">
      <c r="A100" s="241" t="s">
        <v>134</v>
      </c>
      <c r="B100" s="208">
        <v>0</v>
      </c>
    </row>
    <row r="101" spans="1:2">
      <c r="A101" s="241" t="s">
        <v>135</v>
      </c>
      <c r="B101" s="208">
        <v>0</v>
      </c>
    </row>
    <row r="102" spans="1:2">
      <c r="A102" s="241" t="s">
        <v>136</v>
      </c>
      <c r="B102" s="208">
        <v>0</v>
      </c>
    </row>
    <row r="103" spans="1:2">
      <c r="A103" s="240" t="s">
        <v>137</v>
      </c>
      <c r="B103" s="208">
        <v>0</v>
      </c>
    </row>
    <row r="104" spans="1:2">
      <c r="A104" s="240" t="s">
        <v>138</v>
      </c>
      <c r="B104" s="208">
        <f>SUM(B105:B107)</f>
        <v>0</v>
      </c>
    </row>
    <row r="105" spans="1:2">
      <c r="A105" s="241" t="s">
        <v>139</v>
      </c>
      <c r="B105" s="208">
        <v>0</v>
      </c>
    </row>
    <row r="106" spans="1:2">
      <c r="A106" s="241" t="s">
        <v>140</v>
      </c>
      <c r="B106" s="208">
        <v>0</v>
      </c>
    </row>
    <row r="107" spans="1:2">
      <c r="A107" s="241" t="s">
        <v>141</v>
      </c>
      <c r="B107" s="208">
        <v>0</v>
      </c>
    </row>
    <row r="108" spans="1:2">
      <c r="A108" s="240" t="s">
        <v>142</v>
      </c>
      <c r="B108" s="208">
        <v>0</v>
      </c>
    </row>
    <row r="109" spans="1:2">
      <c r="A109" s="240" t="s">
        <v>143</v>
      </c>
      <c r="B109" s="208">
        <v>0</v>
      </c>
    </row>
    <row r="110" spans="1:2">
      <c r="A110" s="240" t="s">
        <v>144</v>
      </c>
      <c r="B110" s="208">
        <v>0</v>
      </c>
    </row>
    <row r="111" spans="1:2">
      <c r="A111" s="240" t="s">
        <v>145</v>
      </c>
      <c r="B111" s="208">
        <v>0</v>
      </c>
    </row>
    <row r="112" spans="1:2">
      <c r="A112" s="240" t="s">
        <v>146</v>
      </c>
      <c r="B112" s="208">
        <v>7024</v>
      </c>
    </row>
    <row r="113" spans="1:2">
      <c r="A113" s="240" t="s">
        <v>147</v>
      </c>
      <c r="B113" s="208">
        <v>3</v>
      </c>
    </row>
    <row r="114" spans="1:2">
      <c r="A114" s="240" t="s">
        <v>148</v>
      </c>
      <c r="B114" s="208">
        <f>SUM(B115:B130)</f>
        <v>41912</v>
      </c>
    </row>
    <row r="115" spans="1:2">
      <c r="A115" s="241" t="s">
        <v>149</v>
      </c>
      <c r="B115" s="208">
        <v>0</v>
      </c>
    </row>
    <row r="116" spans="1:2">
      <c r="A116" s="241" t="s">
        <v>150</v>
      </c>
      <c r="B116" s="208">
        <v>0</v>
      </c>
    </row>
    <row r="117" spans="1:2">
      <c r="A117" s="241" t="s">
        <v>151</v>
      </c>
      <c r="B117" s="208">
        <v>0</v>
      </c>
    </row>
    <row r="118" spans="1:2">
      <c r="A118" s="241" t="s">
        <v>152</v>
      </c>
      <c r="B118" s="208">
        <v>0</v>
      </c>
    </row>
    <row r="119" spans="1:2">
      <c r="A119" s="241" t="s">
        <v>153</v>
      </c>
      <c r="B119" s="208">
        <v>0</v>
      </c>
    </row>
    <row r="120" spans="1:2">
      <c r="A120" s="241" t="s">
        <v>154</v>
      </c>
      <c r="B120" s="208">
        <v>0</v>
      </c>
    </row>
    <row r="121" spans="1:2">
      <c r="A121" s="241" t="s">
        <v>155</v>
      </c>
      <c r="B121" s="208">
        <v>0</v>
      </c>
    </row>
    <row r="122" spans="1:2">
      <c r="A122" s="241" t="s">
        <v>156</v>
      </c>
      <c r="B122" s="208">
        <v>0</v>
      </c>
    </row>
    <row r="123" spans="1:2">
      <c r="A123" s="241" t="s">
        <v>157</v>
      </c>
      <c r="B123" s="208">
        <v>0</v>
      </c>
    </row>
    <row r="124" spans="1:2">
      <c r="A124" s="241" t="s">
        <v>158</v>
      </c>
      <c r="B124" s="208">
        <v>0</v>
      </c>
    </row>
    <row r="125" spans="1:2">
      <c r="A125" s="241" t="s">
        <v>159</v>
      </c>
      <c r="B125" s="208">
        <v>0</v>
      </c>
    </row>
    <row r="126" spans="1:2">
      <c r="A126" s="241" t="s">
        <v>160</v>
      </c>
      <c r="B126" s="208">
        <v>0</v>
      </c>
    </row>
    <row r="127" spans="1:2">
      <c r="A127" s="241" t="s">
        <v>161</v>
      </c>
      <c r="B127" s="208">
        <v>0</v>
      </c>
    </row>
    <row r="128" spans="1:2">
      <c r="A128" s="241" t="s">
        <v>162</v>
      </c>
      <c r="B128" s="208">
        <v>0</v>
      </c>
    </row>
    <row r="129" spans="1:2">
      <c r="A129" s="241" t="s">
        <v>163</v>
      </c>
      <c r="B129" s="208">
        <v>0</v>
      </c>
    </row>
    <row r="130" spans="1:2">
      <c r="A130" s="241" t="s">
        <v>164</v>
      </c>
      <c r="B130" s="208">
        <v>41912</v>
      </c>
    </row>
    <row r="131" spans="1:2">
      <c r="A131" s="240" t="s">
        <v>165</v>
      </c>
      <c r="B131" s="208">
        <v>0</v>
      </c>
    </row>
    <row r="132" spans="1:2">
      <c r="A132" s="240" t="s">
        <v>166</v>
      </c>
      <c r="B132" s="208">
        <f>B133+B134</f>
        <v>2095</v>
      </c>
    </row>
    <row r="133" spans="1:2">
      <c r="A133" s="241" t="s">
        <v>167</v>
      </c>
      <c r="B133" s="208">
        <v>0</v>
      </c>
    </row>
    <row r="134" spans="1:2">
      <c r="A134" s="241" t="s">
        <v>168</v>
      </c>
      <c r="B134" s="208">
        <v>2095</v>
      </c>
    </row>
    <row r="135" spans="1:2">
      <c r="A135" s="240" t="s">
        <v>169</v>
      </c>
      <c r="B135" s="208">
        <v>5045</v>
      </c>
    </row>
    <row r="136" spans="1:2">
      <c r="A136" s="240" t="s">
        <v>170</v>
      </c>
      <c r="B136" s="208">
        <v>43</v>
      </c>
    </row>
    <row r="137" spans="1:2">
      <c r="A137" s="240" t="s">
        <v>171</v>
      </c>
      <c r="B137" s="208">
        <f>SUM(B138:B141)</f>
        <v>280</v>
      </c>
    </row>
    <row r="138" spans="1:2">
      <c r="A138" s="241" t="s">
        <v>172</v>
      </c>
      <c r="B138" s="208">
        <v>0</v>
      </c>
    </row>
    <row r="139" spans="1:2">
      <c r="A139" s="241" t="s">
        <v>173</v>
      </c>
      <c r="B139" s="208">
        <v>160</v>
      </c>
    </row>
    <row r="140" spans="1:2">
      <c r="A140" s="241" t="s">
        <v>174</v>
      </c>
      <c r="B140" s="208">
        <v>114</v>
      </c>
    </row>
    <row r="141" spans="1:2">
      <c r="A141" s="241" t="s">
        <v>175</v>
      </c>
      <c r="B141" s="208">
        <v>6</v>
      </c>
    </row>
    <row r="142" spans="1:2">
      <c r="A142" s="240" t="s">
        <v>176</v>
      </c>
      <c r="B142" s="208">
        <f>SUM(B143:B146)</f>
        <v>0</v>
      </c>
    </row>
    <row r="143" spans="1:2">
      <c r="A143" s="241" t="s">
        <v>177</v>
      </c>
      <c r="B143" s="208">
        <v>0</v>
      </c>
    </row>
    <row r="144" spans="1:2">
      <c r="A144" s="241" t="s">
        <v>178</v>
      </c>
      <c r="B144" s="208">
        <v>0</v>
      </c>
    </row>
    <row r="145" spans="1:2">
      <c r="A145" s="241" t="s">
        <v>179</v>
      </c>
      <c r="B145" s="208">
        <v>0</v>
      </c>
    </row>
    <row r="146" spans="1:2">
      <c r="A146" s="241" t="s">
        <v>180</v>
      </c>
      <c r="B146" s="208">
        <v>0</v>
      </c>
    </row>
    <row r="147" spans="1:2">
      <c r="A147" s="240" t="s">
        <v>181</v>
      </c>
      <c r="B147" s="208">
        <f>SUM(B148:B151)</f>
        <v>0</v>
      </c>
    </row>
    <row r="148" spans="1:2">
      <c r="A148" s="241" t="s">
        <v>182</v>
      </c>
      <c r="B148" s="208">
        <v>0</v>
      </c>
    </row>
    <row r="149" spans="1:2">
      <c r="A149" s="241" t="s">
        <v>183</v>
      </c>
      <c r="B149" s="208">
        <v>0</v>
      </c>
    </row>
    <row r="150" spans="1:2">
      <c r="A150" s="241" t="s">
        <v>184</v>
      </c>
      <c r="B150" s="208">
        <v>0</v>
      </c>
    </row>
    <row r="151" spans="1:2">
      <c r="A151" s="241" t="s">
        <v>185</v>
      </c>
      <c r="B151" s="208">
        <v>0</v>
      </c>
    </row>
    <row r="152" spans="1:2">
      <c r="A152" s="240" t="s">
        <v>186</v>
      </c>
      <c r="B152" s="208">
        <f>SUM(B153:B156)</f>
        <v>0</v>
      </c>
    </row>
    <row r="153" spans="1:2">
      <c r="A153" s="241" t="s">
        <v>187</v>
      </c>
      <c r="B153" s="208">
        <v>0</v>
      </c>
    </row>
    <row r="154" spans="1:2">
      <c r="A154" s="241" t="s">
        <v>188</v>
      </c>
      <c r="B154" s="208">
        <v>0</v>
      </c>
    </row>
    <row r="155" spans="1:2">
      <c r="A155" s="241" t="s">
        <v>189</v>
      </c>
      <c r="B155" s="208">
        <v>0</v>
      </c>
    </row>
    <row r="156" spans="1:2">
      <c r="A156" s="241" t="s">
        <v>190</v>
      </c>
      <c r="B156" s="208">
        <v>0</v>
      </c>
    </row>
    <row r="157" spans="1:2">
      <c r="A157" s="240" t="s">
        <v>191</v>
      </c>
      <c r="B157" s="208">
        <f>SUM(B158:B161)</f>
        <v>0</v>
      </c>
    </row>
    <row r="158" spans="1:2">
      <c r="A158" s="241" t="s">
        <v>172</v>
      </c>
      <c r="B158" s="208">
        <v>0</v>
      </c>
    </row>
    <row r="159" spans="1:2">
      <c r="A159" s="241" t="s">
        <v>173</v>
      </c>
      <c r="B159" s="208">
        <v>0</v>
      </c>
    </row>
    <row r="160" spans="1:2">
      <c r="A160" s="241" t="s">
        <v>174</v>
      </c>
      <c r="B160" s="208">
        <v>0</v>
      </c>
    </row>
    <row r="161" spans="1:2">
      <c r="A161" s="241" t="s">
        <v>175</v>
      </c>
      <c r="B161" s="208">
        <v>0</v>
      </c>
    </row>
    <row r="162" spans="1:2">
      <c r="A162" s="240" t="s">
        <v>192</v>
      </c>
      <c r="B162" s="208">
        <f>SUM(B163:B166)</f>
        <v>0</v>
      </c>
    </row>
    <row r="163" spans="1:2">
      <c r="A163" s="241" t="s">
        <v>177</v>
      </c>
      <c r="B163" s="208">
        <v>0</v>
      </c>
    </row>
    <row r="164" spans="1:2">
      <c r="A164" s="241" t="s">
        <v>178</v>
      </c>
      <c r="B164" s="208">
        <v>0</v>
      </c>
    </row>
    <row r="165" spans="1:2">
      <c r="A165" s="241" t="s">
        <v>179</v>
      </c>
      <c r="B165" s="208">
        <v>0</v>
      </c>
    </row>
    <row r="166" spans="1:2">
      <c r="A166" s="241" t="s">
        <v>180</v>
      </c>
      <c r="B166" s="208">
        <v>0</v>
      </c>
    </row>
    <row r="167" spans="1:2">
      <c r="A167" s="240" t="s">
        <v>193</v>
      </c>
      <c r="B167" s="208">
        <f>SUM(B168:B171)</f>
        <v>0</v>
      </c>
    </row>
    <row r="168" spans="1:2">
      <c r="A168" s="241" t="s">
        <v>182</v>
      </c>
      <c r="B168" s="208">
        <v>0</v>
      </c>
    </row>
    <row r="169" spans="1:2">
      <c r="A169" s="241" t="s">
        <v>183</v>
      </c>
      <c r="B169" s="208">
        <v>0</v>
      </c>
    </row>
    <row r="170" spans="1:2">
      <c r="A170" s="241" t="s">
        <v>184</v>
      </c>
      <c r="B170" s="208">
        <v>0</v>
      </c>
    </row>
    <row r="171" spans="1:2">
      <c r="A171" s="241" t="s">
        <v>185</v>
      </c>
      <c r="B171" s="208">
        <v>0</v>
      </c>
    </row>
    <row r="172" spans="1:2">
      <c r="A172" s="240" t="s">
        <v>194</v>
      </c>
      <c r="B172" s="208">
        <f>SUM(B173:B176)</f>
        <v>0</v>
      </c>
    </row>
    <row r="173" spans="1:2">
      <c r="A173" s="241" t="s">
        <v>187</v>
      </c>
      <c r="B173" s="208">
        <v>0</v>
      </c>
    </row>
    <row r="174" spans="1:2">
      <c r="A174" s="241" t="s">
        <v>188</v>
      </c>
      <c r="B174" s="208">
        <v>0</v>
      </c>
    </row>
    <row r="175" spans="1:2">
      <c r="A175" s="241" t="s">
        <v>189</v>
      </c>
      <c r="B175" s="208">
        <v>0</v>
      </c>
    </row>
    <row r="176" spans="1:2">
      <c r="A176" s="241" t="s">
        <v>190</v>
      </c>
      <c r="B176" s="208">
        <v>0</v>
      </c>
    </row>
    <row r="177" spans="1:2">
      <c r="A177" s="240" t="s">
        <v>195</v>
      </c>
      <c r="B177" s="208">
        <f>SUM(B178:B181)</f>
        <v>12</v>
      </c>
    </row>
    <row r="178" spans="1:2">
      <c r="A178" s="241" t="s">
        <v>196</v>
      </c>
      <c r="B178" s="208">
        <v>6</v>
      </c>
    </row>
    <row r="179" spans="1:2">
      <c r="A179" s="241" t="s">
        <v>197</v>
      </c>
      <c r="B179" s="208">
        <v>3</v>
      </c>
    </row>
    <row r="180" spans="1:2">
      <c r="A180" s="241" t="s">
        <v>198</v>
      </c>
      <c r="B180" s="208">
        <v>0</v>
      </c>
    </row>
    <row r="181" spans="1:2">
      <c r="A181" s="241" t="s">
        <v>199</v>
      </c>
      <c r="B181" s="208">
        <v>3</v>
      </c>
    </row>
    <row r="182" spans="1:2">
      <c r="A182" s="240" t="s">
        <v>200</v>
      </c>
      <c r="B182" s="208">
        <f>SUM(B183:B186)</f>
        <v>38</v>
      </c>
    </row>
    <row r="183" spans="1:2">
      <c r="A183" s="241" t="s">
        <v>196</v>
      </c>
      <c r="B183" s="208">
        <v>0</v>
      </c>
    </row>
    <row r="184" spans="1:2">
      <c r="A184" s="241" t="s">
        <v>197</v>
      </c>
      <c r="B184" s="208">
        <v>9</v>
      </c>
    </row>
    <row r="185" spans="1:2">
      <c r="A185" s="241" t="s">
        <v>198</v>
      </c>
      <c r="B185" s="208">
        <v>3</v>
      </c>
    </row>
    <row r="186" spans="1:2">
      <c r="A186" s="241" t="s">
        <v>199</v>
      </c>
      <c r="B186" s="208">
        <v>26</v>
      </c>
    </row>
    <row r="187" spans="1:2">
      <c r="A187" s="240" t="s">
        <v>201</v>
      </c>
      <c r="B187" s="208">
        <f>SUM(B188:B190)</f>
        <v>391</v>
      </c>
    </row>
    <row r="188" spans="1:2">
      <c r="A188" s="241" t="s">
        <v>202</v>
      </c>
      <c r="B188" s="208">
        <v>389</v>
      </c>
    </row>
    <row r="189" spans="1:2">
      <c r="A189" s="241" t="s">
        <v>203</v>
      </c>
      <c r="B189" s="208">
        <v>2</v>
      </c>
    </row>
    <row r="190" spans="1:2">
      <c r="A190" s="241" t="s">
        <v>204</v>
      </c>
      <c r="B190" s="208">
        <v>0</v>
      </c>
    </row>
    <row r="191" spans="1:2">
      <c r="A191" s="240" t="s">
        <v>205</v>
      </c>
      <c r="B191" s="208">
        <v>0</v>
      </c>
    </row>
    <row r="192" spans="1:2">
      <c r="A192" s="240" t="s">
        <v>206</v>
      </c>
      <c r="B192" s="208">
        <v>0</v>
      </c>
    </row>
    <row r="193" spans="1:2">
      <c r="A193" s="240" t="s">
        <v>207</v>
      </c>
      <c r="B193" s="208">
        <f>SUM(B194:B216,B220,B223,B224,B228:B233,B245:B247,B252,B257)</f>
        <v>0</v>
      </c>
    </row>
    <row r="194" spans="1:2">
      <c r="A194" s="240" t="s">
        <v>208</v>
      </c>
      <c r="B194" s="208">
        <v>0</v>
      </c>
    </row>
    <row r="195" spans="1:2">
      <c r="A195" s="240" t="s">
        <v>209</v>
      </c>
      <c r="B195" s="208">
        <v>0</v>
      </c>
    </row>
    <row r="196" spans="1:2">
      <c r="A196" s="240" t="s">
        <v>210</v>
      </c>
      <c r="B196" s="208">
        <v>0</v>
      </c>
    </row>
    <row r="197" spans="1:2">
      <c r="A197" s="240" t="s">
        <v>211</v>
      </c>
      <c r="B197" s="208">
        <v>0</v>
      </c>
    </row>
    <row r="198" spans="1:2">
      <c r="A198" s="240" t="s">
        <v>212</v>
      </c>
      <c r="B198" s="208">
        <v>0</v>
      </c>
    </row>
    <row r="199" spans="1:2">
      <c r="A199" s="240" t="s">
        <v>213</v>
      </c>
      <c r="B199" s="208">
        <v>0</v>
      </c>
    </row>
    <row r="200" spans="1:2">
      <c r="A200" s="240" t="s">
        <v>214</v>
      </c>
      <c r="B200" s="208">
        <v>0</v>
      </c>
    </row>
    <row r="201" spans="1:2">
      <c r="A201" s="240" t="s">
        <v>215</v>
      </c>
      <c r="B201" s="208">
        <v>0</v>
      </c>
    </row>
    <row r="202" spans="1:2">
      <c r="A202" s="240" t="s">
        <v>216</v>
      </c>
      <c r="B202" s="208">
        <v>0</v>
      </c>
    </row>
    <row r="203" spans="1:2">
      <c r="A203" s="240" t="s">
        <v>217</v>
      </c>
      <c r="B203" s="208">
        <v>0</v>
      </c>
    </row>
    <row r="204" spans="1:2">
      <c r="A204" s="240" t="s">
        <v>218</v>
      </c>
      <c r="B204" s="208">
        <v>0</v>
      </c>
    </row>
    <row r="205" spans="1:2">
      <c r="A205" s="240" t="s">
        <v>219</v>
      </c>
      <c r="B205" s="208">
        <v>0</v>
      </c>
    </row>
    <row r="206" spans="1:2">
      <c r="A206" s="240" t="s">
        <v>220</v>
      </c>
      <c r="B206" s="208">
        <v>0</v>
      </c>
    </row>
    <row r="207" spans="1:2">
      <c r="A207" s="240" t="s">
        <v>221</v>
      </c>
      <c r="B207" s="208">
        <v>0</v>
      </c>
    </row>
    <row r="208" spans="1:2">
      <c r="A208" s="240" t="s">
        <v>222</v>
      </c>
      <c r="B208" s="208">
        <v>0</v>
      </c>
    </row>
    <row r="209" spans="1:2">
      <c r="A209" s="240" t="s">
        <v>223</v>
      </c>
      <c r="B209" s="208">
        <v>0</v>
      </c>
    </row>
    <row r="210" spans="1:2">
      <c r="A210" s="240" t="s">
        <v>224</v>
      </c>
      <c r="B210" s="208">
        <v>0</v>
      </c>
    </row>
    <row r="211" spans="1:2">
      <c r="A211" s="240" t="s">
        <v>225</v>
      </c>
      <c r="B211" s="208">
        <v>0</v>
      </c>
    </row>
    <row r="212" spans="1:2">
      <c r="A212" s="240" t="s">
        <v>226</v>
      </c>
      <c r="B212" s="208">
        <v>0</v>
      </c>
    </row>
    <row r="213" spans="1:2">
      <c r="A213" s="240" t="s">
        <v>227</v>
      </c>
      <c r="B213" s="208">
        <v>0</v>
      </c>
    </row>
    <row r="214" spans="1:2">
      <c r="A214" s="240" t="s">
        <v>228</v>
      </c>
      <c r="B214" s="208">
        <v>0</v>
      </c>
    </row>
    <row r="215" spans="1:2">
      <c r="A215" s="240" t="s">
        <v>229</v>
      </c>
      <c r="B215" s="208">
        <v>0</v>
      </c>
    </row>
    <row r="216" spans="1:2">
      <c r="A216" s="240" t="s">
        <v>230</v>
      </c>
      <c r="B216" s="208">
        <f>SUM(B217:B219)</f>
        <v>0</v>
      </c>
    </row>
    <row r="217" spans="1:2">
      <c r="A217" s="241" t="s">
        <v>231</v>
      </c>
      <c r="B217" s="208">
        <v>0</v>
      </c>
    </row>
    <row r="218" spans="1:2">
      <c r="A218" s="241" t="s">
        <v>232</v>
      </c>
      <c r="B218" s="208">
        <v>0</v>
      </c>
    </row>
    <row r="219" spans="1:2">
      <c r="A219" s="241" t="s">
        <v>233</v>
      </c>
      <c r="B219" s="208">
        <v>0</v>
      </c>
    </row>
    <row r="220" spans="1:2">
      <c r="A220" s="240" t="s">
        <v>234</v>
      </c>
      <c r="B220" s="208">
        <f>SUM(B221:B222)</f>
        <v>0</v>
      </c>
    </row>
    <row r="221" spans="1:2">
      <c r="A221" s="241" t="s">
        <v>235</v>
      </c>
      <c r="B221" s="208">
        <v>0</v>
      </c>
    </row>
    <row r="222" spans="1:2">
      <c r="A222" s="241" t="s">
        <v>236</v>
      </c>
      <c r="B222" s="208">
        <v>0</v>
      </c>
    </row>
    <row r="223" spans="1:2">
      <c r="A223" s="240" t="s">
        <v>237</v>
      </c>
      <c r="B223" s="208">
        <v>0</v>
      </c>
    </row>
    <row r="224" spans="1:2">
      <c r="A224" s="240" t="s">
        <v>238</v>
      </c>
      <c r="B224" s="208">
        <f>SUM(B225:B227)</f>
        <v>0</v>
      </c>
    </row>
    <row r="225" spans="1:2">
      <c r="A225" s="241" t="s">
        <v>239</v>
      </c>
      <c r="B225" s="208">
        <v>0</v>
      </c>
    </row>
    <row r="226" spans="1:2">
      <c r="A226" s="241" t="s">
        <v>240</v>
      </c>
      <c r="B226" s="208">
        <v>0</v>
      </c>
    </row>
    <row r="227" spans="1:2">
      <c r="A227" s="241" t="s">
        <v>241</v>
      </c>
      <c r="B227" s="208">
        <v>0</v>
      </c>
    </row>
    <row r="228" spans="1:2">
      <c r="A228" s="240" t="s">
        <v>242</v>
      </c>
      <c r="B228" s="208">
        <v>0</v>
      </c>
    </row>
    <row r="229" spans="1:2">
      <c r="A229" s="240" t="s">
        <v>243</v>
      </c>
      <c r="B229" s="208">
        <v>0</v>
      </c>
    </row>
    <row r="230" spans="1:2">
      <c r="A230" s="240" t="s">
        <v>244</v>
      </c>
      <c r="B230" s="208">
        <v>0</v>
      </c>
    </row>
    <row r="231" spans="1:2">
      <c r="A231" s="240" t="s">
        <v>245</v>
      </c>
      <c r="B231" s="208">
        <v>0</v>
      </c>
    </row>
    <row r="232" spans="1:2">
      <c r="A232" s="240" t="s">
        <v>246</v>
      </c>
      <c r="B232" s="208">
        <v>0</v>
      </c>
    </row>
    <row r="233" spans="1:2">
      <c r="A233" s="240" t="s">
        <v>247</v>
      </c>
      <c r="B233" s="208">
        <f>SUM(B234:B244)</f>
        <v>0</v>
      </c>
    </row>
    <row r="234" spans="1:2">
      <c r="A234" s="241" t="s">
        <v>248</v>
      </c>
      <c r="B234" s="208">
        <v>0</v>
      </c>
    </row>
    <row r="235" spans="1:2">
      <c r="A235" s="241" t="s">
        <v>249</v>
      </c>
      <c r="B235" s="208">
        <v>0</v>
      </c>
    </row>
    <row r="236" spans="1:2">
      <c r="A236" s="241" t="s">
        <v>250</v>
      </c>
      <c r="B236" s="208">
        <v>0</v>
      </c>
    </row>
    <row r="237" spans="1:2">
      <c r="A237" s="241" t="s">
        <v>251</v>
      </c>
      <c r="B237" s="208">
        <v>0</v>
      </c>
    </row>
    <row r="238" spans="1:2">
      <c r="A238" s="241" t="s">
        <v>252</v>
      </c>
      <c r="B238" s="208">
        <v>0</v>
      </c>
    </row>
    <row r="239" spans="1:2">
      <c r="A239" s="241" t="s">
        <v>253</v>
      </c>
      <c r="B239" s="208">
        <v>0</v>
      </c>
    </row>
    <row r="240" spans="1:2">
      <c r="A240" s="241" t="s">
        <v>254</v>
      </c>
      <c r="B240" s="208">
        <v>0</v>
      </c>
    </row>
    <row r="241" spans="1:2">
      <c r="A241" s="241" t="s">
        <v>255</v>
      </c>
      <c r="B241" s="208">
        <v>0</v>
      </c>
    </row>
    <row r="242" spans="1:2">
      <c r="A242" s="241" t="s">
        <v>256</v>
      </c>
      <c r="B242" s="208">
        <v>0</v>
      </c>
    </row>
    <row r="243" spans="1:2">
      <c r="A243" s="241" t="s">
        <v>257</v>
      </c>
      <c r="B243" s="208">
        <v>0</v>
      </c>
    </row>
    <row r="244" spans="1:2">
      <c r="A244" s="241" t="s">
        <v>258</v>
      </c>
      <c r="B244" s="208">
        <v>0</v>
      </c>
    </row>
    <row r="245" spans="1:2">
      <c r="A245" s="240" t="s">
        <v>259</v>
      </c>
      <c r="B245" s="208">
        <v>0</v>
      </c>
    </row>
    <row r="246" spans="1:2">
      <c r="A246" s="240" t="s">
        <v>260</v>
      </c>
      <c r="B246" s="208">
        <v>0</v>
      </c>
    </row>
    <row r="247" spans="1:2">
      <c r="A247" s="240" t="s">
        <v>261</v>
      </c>
      <c r="B247" s="208">
        <f>SUM(B248:B251)</f>
        <v>0</v>
      </c>
    </row>
    <row r="248" spans="1:2">
      <c r="A248" s="241" t="s">
        <v>262</v>
      </c>
      <c r="B248" s="208">
        <v>0</v>
      </c>
    </row>
    <row r="249" spans="1:2">
      <c r="A249" s="241" t="s">
        <v>263</v>
      </c>
      <c r="B249" s="208">
        <v>0</v>
      </c>
    </row>
    <row r="250" spans="1:2">
      <c r="A250" s="241" t="s">
        <v>264</v>
      </c>
      <c r="B250" s="208">
        <v>0</v>
      </c>
    </row>
    <row r="251" spans="1:2">
      <c r="A251" s="241" t="s">
        <v>265</v>
      </c>
      <c r="B251" s="208">
        <v>0</v>
      </c>
    </row>
    <row r="252" spans="1:2">
      <c r="A252" s="240" t="s">
        <v>266</v>
      </c>
      <c r="B252" s="208">
        <f>SUM(B253:B256)</f>
        <v>0</v>
      </c>
    </row>
    <row r="253" spans="1:2">
      <c r="A253" s="241" t="s">
        <v>267</v>
      </c>
      <c r="B253" s="208">
        <v>0</v>
      </c>
    </row>
    <row r="254" spans="1:2">
      <c r="A254" s="241" t="s">
        <v>268</v>
      </c>
      <c r="B254" s="208">
        <v>0</v>
      </c>
    </row>
    <row r="255" spans="1:2">
      <c r="A255" s="241" t="s">
        <v>269</v>
      </c>
      <c r="B255" s="208">
        <v>0</v>
      </c>
    </row>
    <row r="256" spans="1:2">
      <c r="A256" s="241" t="s">
        <v>270</v>
      </c>
      <c r="B256" s="208">
        <v>0</v>
      </c>
    </row>
    <row r="257" spans="1:2">
      <c r="A257" s="240" t="s">
        <v>271</v>
      </c>
      <c r="B257" s="208">
        <v>0</v>
      </c>
    </row>
    <row r="258" spans="1:2">
      <c r="A258" s="240" t="s">
        <v>272</v>
      </c>
      <c r="B258" s="208">
        <f>SUM(B259,B262:B264)</f>
        <v>9752</v>
      </c>
    </row>
    <row r="259" spans="1:2">
      <c r="A259" s="240" t="s">
        <v>273</v>
      </c>
      <c r="B259" s="208">
        <f>SUM(B260:B261)</f>
        <v>10748</v>
      </c>
    </row>
    <row r="260" spans="1:2">
      <c r="A260" s="241" t="s">
        <v>274</v>
      </c>
      <c r="B260" s="208">
        <v>0</v>
      </c>
    </row>
    <row r="261" spans="1:2">
      <c r="A261" s="241" t="s">
        <v>275</v>
      </c>
      <c r="B261" s="208">
        <v>10748</v>
      </c>
    </row>
    <row r="262" spans="1:2">
      <c r="A262" s="240" t="s">
        <v>276</v>
      </c>
      <c r="B262" s="208">
        <v>-903</v>
      </c>
    </row>
    <row r="263" spans="1:2">
      <c r="A263" s="240" t="s">
        <v>277</v>
      </c>
      <c r="B263" s="208">
        <v>-135</v>
      </c>
    </row>
    <row r="264" spans="1:2">
      <c r="A264" s="240" t="s">
        <v>278</v>
      </c>
      <c r="B264" s="208">
        <v>42</v>
      </c>
    </row>
    <row r="265" spans="1:2">
      <c r="A265" s="240" t="s">
        <v>279</v>
      </c>
      <c r="B265" s="208">
        <f>SUM(B266:B269)</f>
        <v>3932</v>
      </c>
    </row>
    <row r="266" spans="1:2">
      <c r="A266" s="240" t="s">
        <v>280</v>
      </c>
      <c r="B266" s="208">
        <v>0</v>
      </c>
    </row>
    <row r="267" spans="1:2">
      <c r="A267" s="240" t="s">
        <v>281</v>
      </c>
      <c r="B267" s="208">
        <v>0</v>
      </c>
    </row>
    <row r="268" spans="1:2">
      <c r="A268" s="240" t="s">
        <v>282</v>
      </c>
      <c r="B268" s="208">
        <v>3932</v>
      </c>
    </row>
    <row r="269" spans="1:2">
      <c r="A269" s="240" t="s">
        <v>283</v>
      </c>
      <c r="B269" s="208">
        <v>0</v>
      </c>
    </row>
    <row r="270" spans="1:2">
      <c r="A270" s="240" t="s">
        <v>284</v>
      </c>
      <c r="B270" s="208">
        <f>SUM(B271,B274:B285)</f>
        <v>27407</v>
      </c>
    </row>
    <row r="271" spans="1:2">
      <c r="A271" s="240" t="s">
        <v>285</v>
      </c>
      <c r="B271" s="208">
        <f>SUM(B272:B273)</f>
        <v>3037</v>
      </c>
    </row>
    <row r="272" spans="1:2">
      <c r="A272" s="241" t="s">
        <v>286</v>
      </c>
      <c r="B272" s="208">
        <v>0</v>
      </c>
    </row>
    <row r="273" spans="1:2">
      <c r="A273" s="241" t="s">
        <v>287</v>
      </c>
      <c r="B273" s="208">
        <v>3037</v>
      </c>
    </row>
    <row r="274" spans="1:2">
      <c r="A274" s="240" t="s">
        <v>288</v>
      </c>
      <c r="B274" s="208">
        <v>27</v>
      </c>
    </row>
    <row r="275" spans="1:2">
      <c r="A275" s="240" t="s">
        <v>289</v>
      </c>
      <c r="B275" s="208">
        <v>16755</v>
      </c>
    </row>
    <row r="276" spans="1:2">
      <c r="A276" s="240" t="s">
        <v>290</v>
      </c>
      <c r="B276" s="208">
        <v>0</v>
      </c>
    </row>
    <row r="277" spans="1:2">
      <c r="A277" s="240" t="s">
        <v>291</v>
      </c>
      <c r="B277" s="208">
        <v>312</v>
      </c>
    </row>
    <row r="278" spans="1:2">
      <c r="A278" s="240" t="s">
        <v>292</v>
      </c>
      <c r="B278" s="208">
        <v>3345</v>
      </c>
    </row>
    <row r="279" spans="1:2">
      <c r="A279" s="240" t="s">
        <v>293</v>
      </c>
      <c r="B279" s="208">
        <v>0</v>
      </c>
    </row>
    <row r="280" spans="1:2">
      <c r="A280" s="240" t="s">
        <v>294</v>
      </c>
      <c r="B280" s="208">
        <v>3241</v>
      </c>
    </row>
    <row r="281" spans="1:2">
      <c r="A281" s="240" t="s">
        <v>295</v>
      </c>
      <c r="B281" s="208">
        <v>690</v>
      </c>
    </row>
    <row r="282" spans="1:2">
      <c r="A282" s="240" t="s">
        <v>296</v>
      </c>
      <c r="B282" s="208">
        <v>0</v>
      </c>
    </row>
    <row r="283" spans="1:2">
      <c r="A283" s="240" t="s">
        <v>297</v>
      </c>
      <c r="B283" s="208">
        <v>0</v>
      </c>
    </row>
    <row r="284" spans="1:2">
      <c r="A284" s="240" t="s">
        <v>298</v>
      </c>
      <c r="B284" s="208">
        <v>0</v>
      </c>
    </row>
    <row r="285" spans="1:2">
      <c r="A285" s="240" t="s">
        <v>299</v>
      </c>
      <c r="B285" s="208">
        <v>0</v>
      </c>
    </row>
    <row r="286" spans="1:2">
      <c r="A286" s="240" t="s">
        <v>300</v>
      </c>
      <c r="B286" s="208">
        <f>SUM(B287:B294)</f>
        <v>22647</v>
      </c>
    </row>
    <row r="287" spans="1:2">
      <c r="A287" s="240" t="s">
        <v>301</v>
      </c>
      <c r="B287" s="208">
        <v>720</v>
      </c>
    </row>
    <row r="288" spans="1:2">
      <c r="A288" s="240" t="s">
        <v>302</v>
      </c>
      <c r="B288" s="208">
        <v>60</v>
      </c>
    </row>
    <row r="289" spans="1:2">
      <c r="A289" s="240" t="s">
        <v>303</v>
      </c>
      <c r="B289" s="208">
        <v>15322</v>
      </c>
    </row>
    <row r="290" spans="1:2">
      <c r="A290" s="240" t="s">
        <v>304</v>
      </c>
      <c r="B290" s="208">
        <v>0</v>
      </c>
    </row>
    <row r="291" spans="1:2">
      <c r="A291" s="240" t="s">
        <v>305</v>
      </c>
      <c r="B291" s="208">
        <v>2338</v>
      </c>
    </row>
    <row r="292" spans="1:2">
      <c r="A292" s="240" t="s">
        <v>306</v>
      </c>
      <c r="B292" s="208">
        <v>1938</v>
      </c>
    </row>
    <row r="293" spans="1:2">
      <c r="A293" s="240" t="s">
        <v>307</v>
      </c>
      <c r="B293" s="208">
        <v>1888</v>
      </c>
    </row>
    <row r="294" spans="1:2">
      <c r="A294" s="240" t="s">
        <v>308</v>
      </c>
      <c r="B294" s="208">
        <v>381</v>
      </c>
    </row>
    <row r="295" spans="1:2">
      <c r="A295" s="240" t="s">
        <v>309</v>
      </c>
      <c r="B295" s="208">
        <f>SUM(B296,B299:B300)</f>
        <v>13372</v>
      </c>
    </row>
    <row r="296" spans="1:2">
      <c r="A296" s="240" t="s">
        <v>310</v>
      </c>
      <c r="B296" s="208">
        <f>SUM(B297:B298)</f>
        <v>0</v>
      </c>
    </row>
    <row r="297" spans="1:2">
      <c r="A297" s="241" t="s">
        <v>311</v>
      </c>
      <c r="B297" s="208">
        <v>0</v>
      </c>
    </row>
    <row r="298" spans="1:2">
      <c r="A298" s="241" t="s">
        <v>312</v>
      </c>
      <c r="B298" s="208">
        <v>0</v>
      </c>
    </row>
    <row r="299" spans="1:2">
      <c r="A299" s="240" t="s">
        <v>313</v>
      </c>
      <c r="B299" s="208">
        <v>13269</v>
      </c>
    </row>
    <row r="300" spans="1:2">
      <c r="A300" s="240" t="s">
        <v>314</v>
      </c>
      <c r="B300" s="208">
        <v>103</v>
      </c>
    </row>
    <row r="301" spans="1:2">
      <c r="A301" s="240" t="s">
        <v>315</v>
      </c>
      <c r="B301" s="208">
        <f>SUM(B302:B309)</f>
        <v>34763</v>
      </c>
    </row>
    <row r="302" spans="1:2">
      <c r="A302" s="240" t="s">
        <v>316</v>
      </c>
      <c r="B302" s="208">
        <v>70</v>
      </c>
    </row>
    <row r="303" spans="1:2">
      <c r="A303" s="240" t="s">
        <v>317</v>
      </c>
      <c r="B303" s="208">
        <v>12</v>
      </c>
    </row>
    <row r="304" spans="1:2">
      <c r="A304" s="240" t="s">
        <v>318</v>
      </c>
      <c r="B304" s="208">
        <v>18329</v>
      </c>
    </row>
    <row r="305" spans="1:2">
      <c r="A305" s="240" t="s">
        <v>319</v>
      </c>
      <c r="B305" s="208">
        <v>0</v>
      </c>
    </row>
    <row r="306" spans="1:2">
      <c r="A306" s="240" t="s">
        <v>320</v>
      </c>
      <c r="B306" s="208">
        <v>8476</v>
      </c>
    </row>
    <row r="307" spans="1:2">
      <c r="A307" s="240" t="s">
        <v>321</v>
      </c>
      <c r="B307" s="208">
        <v>1563</v>
      </c>
    </row>
    <row r="308" spans="1:2">
      <c r="A308" s="240" t="s">
        <v>322</v>
      </c>
      <c r="B308" s="208">
        <v>58</v>
      </c>
    </row>
    <row r="309" spans="1:2">
      <c r="A309" s="240" t="s">
        <v>323</v>
      </c>
      <c r="B309" s="208">
        <v>6255</v>
      </c>
    </row>
    <row r="310" spans="1:2">
      <c r="A310" s="240" t="s">
        <v>324</v>
      </c>
      <c r="B310" s="208">
        <f>SUM(B311:B318)</f>
        <v>59933</v>
      </c>
    </row>
    <row r="311" spans="1:2">
      <c r="A311" s="240" t="s">
        <v>325</v>
      </c>
      <c r="B311" s="208">
        <v>54</v>
      </c>
    </row>
    <row r="312" spans="1:2">
      <c r="A312" s="240" t="s">
        <v>326</v>
      </c>
      <c r="B312" s="208">
        <v>0</v>
      </c>
    </row>
    <row r="313" spans="1:2">
      <c r="A313" s="240" t="s">
        <v>327</v>
      </c>
      <c r="B313" s="208">
        <v>53283</v>
      </c>
    </row>
    <row r="314" spans="1:2">
      <c r="A314" s="240" t="s">
        <v>328</v>
      </c>
      <c r="B314" s="208">
        <v>0</v>
      </c>
    </row>
    <row r="315" spans="1:2">
      <c r="A315" s="240" t="s">
        <v>329</v>
      </c>
      <c r="B315" s="208">
        <v>746</v>
      </c>
    </row>
    <row r="316" spans="1:2">
      <c r="A316" s="240" t="s">
        <v>330</v>
      </c>
      <c r="B316" s="208">
        <v>1652</v>
      </c>
    </row>
    <row r="317" spans="1:2">
      <c r="A317" s="240" t="s">
        <v>331</v>
      </c>
      <c r="B317" s="208">
        <v>3530</v>
      </c>
    </row>
    <row r="318" spans="1:2">
      <c r="A318" s="240" t="s">
        <v>332</v>
      </c>
      <c r="B318" s="208">
        <v>668</v>
      </c>
    </row>
    <row r="319" spans="1:2">
      <c r="A319" s="240" t="s">
        <v>333</v>
      </c>
      <c r="B319" s="208">
        <f>SUM(B320:B321)</f>
        <v>3950</v>
      </c>
    </row>
    <row r="320" spans="1:2">
      <c r="A320" s="240" t="s">
        <v>334</v>
      </c>
      <c r="B320" s="208">
        <v>3950</v>
      </c>
    </row>
    <row r="321" spans="1:2">
      <c r="A321" s="240" t="s">
        <v>335</v>
      </c>
      <c r="B321" s="208">
        <v>0</v>
      </c>
    </row>
    <row r="322" spans="1:2">
      <c r="A322" s="240" t="s">
        <v>336</v>
      </c>
      <c r="B322" s="208">
        <f>SUM(B323:B324)</f>
        <v>0</v>
      </c>
    </row>
    <row r="323" spans="1:2">
      <c r="A323" s="240" t="s">
        <v>337</v>
      </c>
      <c r="B323" s="208">
        <v>0</v>
      </c>
    </row>
    <row r="324" spans="1:2">
      <c r="A324" s="240" t="s">
        <v>338</v>
      </c>
      <c r="B324" s="208">
        <v>0</v>
      </c>
    </row>
    <row r="325" spans="1:2">
      <c r="A325" s="240" t="s">
        <v>339</v>
      </c>
      <c r="B325" s="208">
        <f>SUM(B326:B327)</f>
        <v>0</v>
      </c>
    </row>
    <row r="326" spans="1:2">
      <c r="A326" s="240" t="s">
        <v>340</v>
      </c>
      <c r="B326" s="208">
        <v>0</v>
      </c>
    </row>
    <row r="327" spans="1:2">
      <c r="A327" s="240" t="s">
        <v>341</v>
      </c>
      <c r="B327" s="208">
        <v>0</v>
      </c>
    </row>
    <row r="328" spans="1:2">
      <c r="A328" s="240" t="s">
        <v>342</v>
      </c>
      <c r="B328" s="208">
        <f>SUM(B329,B333,B338:B339)</f>
        <v>0</v>
      </c>
    </row>
    <row r="329" spans="1:2">
      <c r="A329" s="240" t="s">
        <v>343</v>
      </c>
      <c r="B329" s="208">
        <f>SUM(B330:B332)</f>
        <v>0</v>
      </c>
    </row>
    <row r="330" spans="1:2">
      <c r="A330" s="241" t="s">
        <v>344</v>
      </c>
      <c r="B330" s="208">
        <v>0</v>
      </c>
    </row>
    <row r="331" spans="1:2">
      <c r="A331" s="241" t="s">
        <v>345</v>
      </c>
      <c r="B331" s="208">
        <v>0</v>
      </c>
    </row>
    <row r="332" spans="1:2">
      <c r="A332" s="241" t="s">
        <v>346</v>
      </c>
      <c r="B332" s="208">
        <v>0</v>
      </c>
    </row>
    <row r="333" spans="1:2">
      <c r="A333" s="240" t="s">
        <v>347</v>
      </c>
      <c r="B333" s="208">
        <f>SUM(B334:B337)</f>
        <v>0</v>
      </c>
    </row>
    <row r="334" spans="1:2">
      <c r="A334" s="241" t="s">
        <v>348</v>
      </c>
      <c r="B334" s="208">
        <v>0</v>
      </c>
    </row>
    <row r="335" spans="1:2">
      <c r="A335" s="241" t="s">
        <v>349</v>
      </c>
      <c r="B335" s="208">
        <v>0</v>
      </c>
    </row>
    <row r="336" spans="1:2">
      <c r="A336" s="241" t="s">
        <v>350</v>
      </c>
      <c r="B336" s="208">
        <v>0</v>
      </c>
    </row>
    <row r="337" spans="1:2">
      <c r="A337" s="241" t="s">
        <v>351</v>
      </c>
      <c r="B337" s="208">
        <v>0</v>
      </c>
    </row>
    <row r="338" spans="1:2">
      <c r="A338" s="240" t="s">
        <v>352</v>
      </c>
      <c r="B338" s="208">
        <v>0</v>
      </c>
    </row>
    <row r="339" spans="1:2">
      <c r="A339" s="240" t="s">
        <v>353</v>
      </c>
      <c r="B339" s="208">
        <v>0</v>
      </c>
    </row>
    <row r="340" spans="1:2">
      <c r="A340" s="240" t="s">
        <v>354</v>
      </c>
      <c r="B340" s="208">
        <f>SUM(B341:B343)</f>
        <v>38839</v>
      </c>
    </row>
    <row r="341" spans="1:2">
      <c r="A341" s="240" t="s">
        <v>355</v>
      </c>
      <c r="B341" s="208">
        <v>38748</v>
      </c>
    </row>
    <row r="342" spans="1:2">
      <c r="A342" s="240" t="s">
        <v>356</v>
      </c>
      <c r="B342" s="208">
        <v>0</v>
      </c>
    </row>
    <row r="343" spans="1:2">
      <c r="A343" s="240" t="s">
        <v>357</v>
      </c>
      <c r="B343" s="208">
        <v>91</v>
      </c>
    </row>
    <row r="344" spans="1:2">
      <c r="A344" s="240" t="s">
        <v>358</v>
      </c>
      <c r="B344" s="208">
        <f>SUM(B345:B346)</f>
        <v>57112</v>
      </c>
    </row>
    <row r="345" spans="1:2">
      <c r="A345" s="240" t="s">
        <v>359</v>
      </c>
      <c r="B345" s="208">
        <v>57058</v>
      </c>
    </row>
    <row r="346" spans="1:2">
      <c r="A346" s="240" t="s">
        <v>360</v>
      </c>
      <c r="B346" s="208">
        <v>54</v>
      </c>
    </row>
    <row r="347" spans="1:2">
      <c r="A347" s="240" t="s">
        <v>361</v>
      </c>
      <c r="B347" s="208">
        <f>SUM(B348:B349)</f>
        <v>0</v>
      </c>
    </row>
    <row r="348" spans="1:2">
      <c r="A348" s="240" t="s">
        <v>362</v>
      </c>
      <c r="B348" s="208">
        <v>0</v>
      </c>
    </row>
    <row r="349" spans="1:2">
      <c r="A349" s="240" t="s">
        <v>363</v>
      </c>
      <c r="B349" s="208">
        <v>0</v>
      </c>
    </row>
    <row r="350" spans="1:2">
      <c r="A350" s="240" t="s">
        <v>364</v>
      </c>
      <c r="B350" s="208">
        <f>SUM(B351:B352)</f>
        <v>2687</v>
      </c>
    </row>
    <row r="351" spans="1:2">
      <c r="A351" s="240" t="s">
        <v>365</v>
      </c>
      <c r="B351" s="208">
        <v>2678</v>
      </c>
    </row>
    <row r="352" spans="1:2">
      <c r="A352" s="240" t="s">
        <v>366</v>
      </c>
      <c r="B352" s="208">
        <v>9</v>
      </c>
    </row>
    <row r="353" spans="1:2">
      <c r="A353" s="240" t="s">
        <v>367</v>
      </c>
      <c r="B353" s="208">
        <f>SUM(B354:B355)</f>
        <v>678</v>
      </c>
    </row>
    <row r="354" spans="1:2">
      <c r="A354" s="240" t="s">
        <v>368</v>
      </c>
      <c r="B354" s="208">
        <v>340</v>
      </c>
    </row>
    <row r="355" spans="1:2">
      <c r="A355" s="240" t="s">
        <v>369</v>
      </c>
      <c r="B355" s="208">
        <v>338</v>
      </c>
    </row>
    <row r="356" spans="1:2">
      <c r="A356" s="240" t="s">
        <v>370</v>
      </c>
      <c r="B356" s="208">
        <f>SUM(B357,B384,B578,B614,B633,B686,B689,B695)</f>
        <v>255280</v>
      </c>
    </row>
    <row r="357" spans="1:2">
      <c r="A357" s="240" t="s">
        <v>371</v>
      </c>
      <c r="B357" s="208">
        <f>SUM(B358,B367:B370,B373:B381)</f>
        <v>56453</v>
      </c>
    </row>
    <row r="358" spans="1:2">
      <c r="A358" s="240" t="s">
        <v>372</v>
      </c>
      <c r="B358" s="208">
        <f>SUM(B359:B366)</f>
        <v>12077</v>
      </c>
    </row>
    <row r="359" spans="1:2">
      <c r="A359" s="241" t="s">
        <v>373</v>
      </c>
      <c r="B359" s="208">
        <v>12077</v>
      </c>
    </row>
    <row r="360" spans="1:2">
      <c r="A360" s="241" t="s">
        <v>374</v>
      </c>
      <c r="B360" s="208">
        <v>0</v>
      </c>
    </row>
    <row r="361" spans="1:2">
      <c r="A361" s="241" t="s">
        <v>375</v>
      </c>
      <c r="B361" s="208">
        <v>0</v>
      </c>
    </row>
    <row r="362" spans="1:2">
      <c r="A362" s="241" t="s">
        <v>376</v>
      </c>
      <c r="B362" s="208">
        <v>0</v>
      </c>
    </row>
    <row r="363" spans="1:2">
      <c r="A363" s="241" t="s">
        <v>377</v>
      </c>
      <c r="B363" s="208">
        <v>0</v>
      </c>
    </row>
    <row r="364" spans="1:2">
      <c r="A364" s="241" t="s">
        <v>378</v>
      </c>
      <c r="B364" s="208">
        <v>0</v>
      </c>
    </row>
    <row r="365" spans="1:2">
      <c r="A365" s="241" t="s">
        <v>379</v>
      </c>
      <c r="B365" s="208">
        <v>0</v>
      </c>
    </row>
    <row r="366" spans="1:2">
      <c r="A366" s="241" t="s">
        <v>380</v>
      </c>
      <c r="B366" s="208">
        <v>0</v>
      </c>
    </row>
    <row r="367" spans="1:2">
      <c r="A367" s="240" t="s">
        <v>381</v>
      </c>
      <c r="B367" s="208">
        <v>0</v>
      </c>
    </row>
    <row r="368" spans="1:2">
      <c r="A368" s="240" t="s">
        <v>382</v>
      </c>
      <c r="B368" s="208">
        <v>0</v>
      </c>
    </row>
    <row r="369" spans="1:2">
      <c r="A369" s="240" t="s">
        <v>383</v>
      </c>
      <c r="B369" s="208">
        <v>0</v>
      </c>
    </row>
    <row r="370" spans="1:2">
      <c r="A370" s="240" t="s">
        <v>384</v>
      </c>
      <c r="B370" s="208">
        <f>SUM(B371:B372)</f>
        <v>5622</v>
      </c>
    </row>
    <row r="371" spans="1:2">
      <c r="A371" s="241" t="s">
        <v>385</v>
      </c>
      <c r="B371" s="208">
        <v>5622</v>
      </c>
    </row>
    <row r="372" spans="1:2">
      <c r="A372" s="241" t="s">
        <v>386</v>
      </c>
      <c r="B372" s="208">
        <v>0</v>
      </c>
    </row>
    <row r="373" spans="1:2">
      <c r="A373" s="240" t="s">
        <v>387</v>
      </c>
      <c r="B373" s="208">
        <v>0</v>
      </c>
    </row>
    <row r="374" spans="1:2">
      <c r="A374" s="240" t="s">
        <v>388</v>
      </c>
      <c r="B374" s="208">
        <v>3400</v>
      </c>
    </row>
    <row r="375" spans="1:2">
      <c r="A375" s="240" t="s">
        <v>389</v>
      </c>
      <c r="B375" s="208">
        <v>16545</v>
      </c>
    </row>
    <row r="376" spans="1:2">
      <c r="A376" s="240" t="s">
        <v>390</v>
      </c>
      <c r="B376" s="208">
        <v>16545</v>
      </c>
    </row>
    <row r="377" spans="1:2">
      <c r="A377" s="240" t="s">
        <v>391</v>
      </c>
      <c r="B377" s="208">
        <v>13</v>
      </c>
    </row>
    <row r="378" spans="1:2">
      <c r="A378" s="240" t="s">
        <v>392</v>
      </c>
      <c r="B378" s="208">
        <v>0</v>
      </c>
    </row>
    <row r="379" spans="1:2">
      <c r="A379" s="240" t="s">
        <v>393</v>
      </c>
      <c r="B379" s="208">
        <v>0</v>
      </c>
    </row>
    <row r="380" spans="1:2">
      <c r="A380" s="240" t="s">
        <v>394</v>
      </c>
      <c r="B380" s="208">
        <v>0</v>
      </c>
    </row>
    <row r="381" spans="1:2">
      <c r="A381" s="240" t="s">
        <v>395</v>
      </c>
      <c r="B381" s="208">
        <f>B382+B383</f>
        <v>2251</v>
      </c>
    </row>
    <row r="382" spans="1:2">
      <c r="A382" s="241" t="s">
        <v>396</v>
      </c>
      <c r="B382" s="208">
        <v>2251</v>
      </c>
    </row>
    <row r="383" spans="1:2">
      <c r="A383" s="241" t="s">
        <v>397</v>
      </c>
      <c r="B383" s="208">
        <v>0</v>
      </c>
    </row>
    <row r="384" spans="1:2">
      <c r="A384" s="240" t="s">
        <v>398</v>
      </c>
      <c r="B384" s="208">
        <f>B385+B401+B404+B407+B412+B414+B417+B419+B421+B424+B427+B429+B431+B442+B445+B448+B450+B452+B454+B457+B462+B465+B470+B474+B476+B479+B485+B490+B496+B500+B503+B510+B515+B522+B525+B529+B538+B542+B546+B550+B555+B560+B563+B565+B567+B569+B572+B575</f>
        <v>18033</v>
      </c>
    </row>
    <row r="385" spans="1:2">
      <c r="A385" s="240" t="s">
        <v>399</v>
      </c>
      <c r="B385" s="208">
        <f>SUM(B386:B400)</f>
        <v>981</v>
      </c>
    </row>
    <row r="386" spans="1:2">
      <c r="A386" s="241" t="s">
        <v>400</v>
      </c>
      <c r="B386" s="208">
        <v>0</v>
      </c>
    </row>
    <row r="387" spans="1:2">
      <c r="A387" s="241" t="s">
        <v>401</v>
      </c>
      <c r="B387" s="208">
        <v>0</v>
      </c>
    </row>
    <row r="388" spans="1:2">
      <c r="A388" s="241" t="s">
        <v>402</v>
      </c>
      <c r="B388" s="208">
        <v>0</v>
      </c>
    </row>
    <row r="389" spans="1:2">
      <c r="A389" s="241" t="s">
        <v>403</v>
      </c>
      <c r="B389" s="208">
        <v>0</v>
      </c>
    </row>
    <row r="390" spans="1:2">
      <c r="A390" s="241" t="s">
        <v>404</v>
      </c>
      <c r="B390" s="208">
        <v>2</v>
      </c>
    </row>
    <row r="391" spans="1:2">
      <c r="A391" s="241" t="s">
        <v>405</v>
      </c>
      <c r="B391" s="208">
        <v>76</v>
      </c>
    </row>
    <row r="392" spans="1:2">
      <c r="A392" s="241" t="s">
        <v>406</v>
      </c>
      <c r="B392" s="208">
        <v>0</v>
      </c>
    </row>
    <row r="393" spans="1:2">
      <c r="A393" s="241" t="s">
        <v>407</v>
      </c>
      <c r="B393" s="208">
        <v>0</v>
      </c>
    </row>
    <row r="394" spans="1:2">
      <c r="A394" s="241" t="s">
        <v>408</v>
      </c>
      <c r="B394" s="208">
        <v>0</v>
      </c>
    </row>
    <row r="395" spans="1:2">
      <c r="A395" s="241" t="s">
        <v>409</v>
      </c>
      <c r="B395" s="208">
        <v>0</v>
      </c>
    </row>
    <row r="396" spans="1:2">
      <c r="A396" s="241" t="s">
        <v>410</v>
      </c>
      <c r="B396" s="208">
        <v>903</v>
      </c>
    </row>
    <row r="397" spans="1:2">
      <c r="A397" s="241" t="s">
        <v>411</v>
      </c>
      <c r="B397" s="208">
        <v>0</v>
      </c>
    </row>
    <row r="398" spans="1:2">
      <c r="A398" s="241" t="s">
        <v>412</v>
      </c>
      <c r="B398" s="208">
        <v>0</v>
      </c>
    </row>
    <row r="399" spans="1:2">
      <c r="A399" s="241" t="s">
        <v>413</v>
      </c>
      <c r="B399" s="208">
        <v>0</v>
      </c>
    </row>
    <row r="400" spans="1:2">
      <c r="A400" s="241" t="s">
        <v>414</v>
      </c>
      <c r="B400" s="208">
        <v>0</v>
      </c>
    </row>
    <row r="401" spans="1:2">
      <c r="A401" s="240" t="s">
        <v>415</v>
      </c>
      <c r="B401" s="208">
        <f>SUM(B402:B403)</f>
        <v>0</v>
      </c>
    </row>
    <row r="402" spans="1:2">
      <c r="A402" s="241" t="s">
        <v>416</v>
      </c>
      <c r="B402" s="208">
        <v>0</v>
      </c>
    </row>
    <row r="403" spans="1:2">
      <c r="A403" s="241" t="s">
        <v>417</v>
      </c>
      <c r="B403" s="208">
        <v>0</v>
      </c>
    </row>
    <row r="404" spans="1:2">
      <c r="A404" s="240" t="s">
        <v>418</v>
      </c>
      <c r="B404" s="208">
        <f>SUM(B405:B406)</f>
        <v>0</v>
      </c>
    </row>
    <row r="405" spans="1:2">
      <c r="A405" s="241" t="s">
        <v>419</v>
      </c>
      <c r="B405" s="208">
        <v>0</v>
      </c>
    </row>
    <row r="406" spans="1:2">
      <c r="A406" s="241" t="s">
        <v>420</v>
      </c>
      <c r="B406" s="208">
        <v>0</v>
      </c>
    </row>
    <row r="407" spans="1:2">
      <c r="A407" s="240" t="s">
        <v>421</v>
      </c>
      <c r="B407" s="208">
        <f>SUM(B408:B411)</f>
        <v>0</v>
      </c>
    </row>
    <row r="408" spans="1:2">
      <c r="A408" s="241" t="s">
        <v>422</v>
      </c>
      <c r="B408" s="208">
        <v>0</v>
      </c>
    </row>
    <row r="409" spans="1:2">
      <c r="A409" s="241" t="s">
        <v>423</v>
      </c>
      <c r="B409" s="208">
        <v>0</v>
      </c>
    </row>
    <row r="410" spans="1:2">
      <c r="A410" s="241" t="s">
        <v>424</v>
      </c>
      <c r="B410" s="208">
        <v>0</v>
      </c>
    </row>
    <row r="411" spans="1:2">
      <c r="A411" s="241" t="s">
        <v>425</v>
      </c>
      <c r="B411" s="208">
        <v>0</v>
      </c>
    </row>
    <row r="412" spans="1:2">
      <c r="A412" s="240" t="s">
        <v>426</v>
      </c>
      <c r="B412" s="208">
        <f>B413</f>
        <v>0</v>
      </c>
    </row>
    <row r="413" spans="1:2">
      <c r="A413" s="241" t="s">
        <v>427</v>
      </c>
      <c r="B413" s="208">
        <v>0</v>
      </c>
    </row>
    <row r="414" spans="1:2">
      <c r="A414" s="240" t="s">
        <v>428</v>
      </c>
      <c r="B414" s="208">
        <f>SUM(B415:B416)</f>
        <v>21</v>
      </c>
    </row>
    <row r="415" spans="1:2">
      <c r="A415" s="241" t="s">
        <v>429</v>
      </c>
      <c r="B415" s="208">
        <v>21</v>
      </c>
    </row>
    <row r="416" spans="1:2">
      <c r="A416" s="241" t="s">
        <v>430</v>
      </c>
      <c r="B416" s="208">
        <v>0</v>
      </c>
    </row>
    <row r="417" spans="1:2">
      <c r="A417" s="240" t="s">
        <v>431</v>
      </c>
      <c r="B417" s="208">
        <f>B418</f>
        <v>0</v>
      </c>
    </row>
    <row r="418" spans="1:2">
      <c r="A418" s="241" t="s">
        <v>432</v>
      </c>
      <c r="B418" s="208">
        <v>0</v>
      </c>
    </row>
    <row r="419" spans="1:2">
      <c r="A419" s="240" t="s">
        <v>433</v>
      </c>
      <c r="B419" s="208">
        <f>B420</f>
        <v>0</v>
      </c>
    </row>
    <row r="420" spans="1:2">
      <c r="A420" s="241" t="s">
        <v>434</v>
      </c>
      <c r="B420" s="208">
        <v>0</v>
      </c>
    </row>
    <row r="421" spans="1:2">
      <c r="A421" s="240" t="s">
        <v>435</v>
      </c>
      <c r="B421" s="208">
        <f>SUM(B422:B423)</f>
        <v>0</v>
      </c>
    </row>
    <row r="422" spans="1:2">
      <c r="A422" s="241" t="s">
        <v>429</v>
      </c>
      <c r="B422" s="208">
        <v>0</v>
      </c>
    </row>
    <row r="423" spans="1:2">
      <c r="A423" s="241" t="s">
        <v>436</v>
      </c>
      <c r="B423" s="208">
        <v>0</v>
      </c>
    </row>
    <row r="424" spans="1:2">
      <c r="A424" s="240" t="s">
        <v>437</v>
      </c>
      <c r="B424" s="208">
        <f>SUM(B425:B426)</f>
        <v>0</v>
      </c>
    </row>
    <row r="425" spans="1:2">
      <c r="A425" s="241" t="s">
        <v>438</v>
      </c>
      <c r="B425" s="208">
        <v>0</v>
      </c>
    </row>
    <row r="426" spans="1:2">
      <c r="A426" s="243" t="s">
        <v>439</v>
      </c>
      <c r="B426" s="212">
        <v>0</v>
      </c>
    </row>
    <row r="427" spans="1:2">
      <c r="A427" s="240" t="s">
        <v>440</v>
      </c>
      <c r="B427" s="208">
        <f>B428</f>
        <v>0</v>
      </c>
    </row>
    <row r="428" spans="1:2">
      <c r="A428" s="241" t="s">
        <v>441</v>
      </c>
      <c r="B428" s="208">
        <v>0</v>
      </c>
    </row>
    <row r="429" spans="1:2">
      <c r="A429" s="244" t="s">
        <v>442</v>
      </c>
      <c r="B429" s="213">
        <f>B430</f>
        <v>0</v>
      </c>
    </row>
    <row r="430" spans="1:2">
      <c r="A430" s="241" t="s">
        <v>443</v>
      </c>
      <c r="B430" s="208">
        <v>0</v>
      </c>
    </row>
    <row r="431" spans="1:2">
      <c r="A431" s="240" t="s">
        <v>444</v>
      </c>
      <c r="B431" s="208">
        <f>SUM(B432:B441)</f>
        <v>0</v>
      </c>
    </row>
    <row r="432" spans="1:2">
      <c r="A432" s="241" t="s">
        <v>445</v>
      </c>
      <c r="B432" s="208">
        <v>0</v>
      </c>
    </row>
    <row r="433" spans="1:2">
      <c r="A433" s="241" t="s">
        <v>446</v>
      </c>
      <c r="B433" s="208">
        <v>0</v>
      </c>
    </row>
    <row r="434" spans="1:2">
      <c r="A434" s="241" t="s">
        <v>447</v>
      </c>
      <c r="B434" s="208">
        <v>0</v>
      </c>
    </row>
    <row r="435" spans="1:2">
      <c r="A435" s="241" t="s">
        <v>448</v>
      </c>
      <c r="B435" s="208">
        <v>0</v>
      </c>
    </row>
    <row r="436" spans="1:2">
      <c r="A436" s="241" t="s">
        <v>449</v>
      </c>
      <c r="B436" s="208">
        <v>0</v>
      </c>
    </row>
    <row r="437" spans="1:2">
      <c r="A437" s="241" t="s">
        <v>450</v>
      </c>
      <c r="B437" s="208">
        <v>0</v>
      </c>
    </row>
    <row r="438" spans="1:2">
      <c r="A438" s="241" t="s">
        <v>429</v>
      </c>
      <c r="B438" s="208">
        <v>0</v>
      </c>
    </row>
    <row r="439" spans="1:2">
      <c r="A439" s="241" t="s">
        <v>451</v>
      </c>
      <c r="B439" s="208">
        <v>0</v>
      </c>
    </row>
    <row r="440" spans="1:2">
      <c r="A440" s="241" t="s">
        <v>452</v>
      </c>
      <c r="B440" s="208">
        <v>0</v>
      </c>
    </row>
    <row r="441" spans="1:2">
      <c r="A441" s="241" t="s">
        <v>453</v>
      </c>
      <c r="B441" s="208">
        <v>0</v>
      </c>
    </row>
    <row r="442" spans="1:2">
      <c r="A442" s="240" t="s">
        <v>454</v>
      </c>
      <c r="B442" s="208">
        <f>SUM(B443:B444)</f>
        <v>0</v>
      </c>
    </row>
    <row r="443" spans="1:2">
      <c r="A443" s="241" t="s">
        <v>429</v>
      </c>
      <c r="B443" s="208">
        <v>0</v>
      </c>
    </row>
    <row r="444" spans="1:2">
      <c r="A444" s="241" t="s">
        <v>455</v>
      </c>
      <c r="B444" s="208">
        <v>0</v>
      </c>
    </row>
    <row r="445" spans="1:2">
      <c r="A445" s="240" t="s">
        <v>456</v>
      </c>
      <c r="B445" s="208">
        <f>SUM(B446:B447)</f>
        <v>27</v>
      </c>
    </row>
    <row r="446" spans="1:2">
      <c r="A446" s="241" t="s">
        <v>457</v>
      </c>
      <c r="B446" s="208">
        <v>0</v>
      </c>
    </row>
    <row r="447" spans="1:2">
      <c r="A447" s="241" t="s">
        <v>458</v>
      </c>
      <c r="B447" s="208">
        <v>27</v>
      </c>
    </row>
    <row r="448" spans="1:2">
      <c r="A448" s="240" t="s">
        <v>459</v>
      </c>
      <c r="B448" s="208">
        <f t="shared" ref="B448:B452" si="0">B449</f>
        <v>0</v>
      </c>
    </row>
    <row r="449" spans="1:2">
      <c r="A449" s="241" t="s">
        <v>460</v>
      </c>
      <c r="B449" s="208">
        <v>0</v>
      </c>
    </row>
    <row r="450" spans="1:2">
      <c r="A450" s="240" t="s">
        <v>461</v>
      </c>
      <c r="B450" s="208">
        <f t="shared" si="0"/>
        <v>0</v>
      </c>
    </row>
    <row r="451" spans="1:2">
      <c r="A451" s="241" t="s">
        <v>462</v>
      </c>
      <c r="B451" s="208">
        <v>0</v>
      </c>
    </row>
    <row r="452" spans="1:2">
      <c r="A452" s="240" t="s">
        <v>463</v>
      </c>
      <c r="B452" s="208">
        <f t="shared" si="0"/>
        <v>0</v>
      </c>
    </row>
    <row r="453" spans="1:2">
      <c r="A453" s="241" t="s">
        <v>464</v>
      </c>
      <c r="B453" s="208">
        <v>0</v>
      </c>
    </row>
    <row r="454" spans="1:2">
      <c r="A454" s="240" t="s">
        <v>465</v>
      </c>
      <c r="B454" s="208">
        <f>SUM(B455:B456)</f>
        <v>1188</v>
      </c>
    </row>
    <row r="455" spans="1:2">
      <c r="A455" s="241" t="s">
        <v>466</v>
      </c>
      <c r="B455" s="208">
        <v>1188</v>
      </c>
    </row>
    <row r="456" spans="1:2">
      <c r="A456" s="241" t="s">
        <v>467</v>
      </c>
      <c r="B456" s="208">
        <v>0</v>
      </c>
    </row>
    <row r="457" spans="1:2">
      <c r="A457" s="240" t="s">
        <v>468</v>
      </c>
      <c r="B457" s="208">
        <f>SUM(B458:B461)</f>
        <v>0</v>
      </c>
    </row>
    <row r="458" spans="1:2">
      <c r="A458" s="241" t="s">
        <v>469</v>
      </c>
      <c r="B458" s="208">
        <v>0</v>
      </c>
    </row>
    <row r="459" spans="1:2">
      <c r="A459" s="241" t="s">
        <v>470</v>
      </c>
      <c r="B459" s="208">
        <v>0</v>
      </c>
    </row>
    <row r="460" spans="1:2">
      <c r="A460" s="241" t="s">
        <v>471</v>
      </c>
      <c r="B460" s="208">
        <v>0</v>
      </c>
    </row>
    <row r="461" spans="1:2">
      <c r="A461" s="241" t="s">
        <v>472</v>
      </c>
      <c r="B461" s="208">
        <v>0</v>
      </c>
    </row>
    <row r="462" spans="1:2">
      <c r="A462" s="240" t="s">
        <v>473</v>
      </c>
      <c r="B462" s="208">
        <f>SUM(B463:B464)</f>
        <v>0</v>
      </c>
    </row>
    <row r="463" spans="1:2">
      <c r="A463" s="241" t="s">
        <v>474</v>
      </c>
      <c r="B463" s="208">
        <v>0</v>
      </c>
    </row>
    <row r="464" spans="1:2">
      <c r="A464" s="241" t="s">
        <v>475</v>
      </c>
      <c r="B464" s="208">
        <v>0</v>
      </c>
    </row>
    <row r="465" spans="1:2">
      <c r="A465" s="240" t="s">
        <v>476</v>
      </c>
      <c r="B465" s="208">
        <f>SUM(B466:B469)</f>
        <v>2328</v>
      </c>
    </row>
    <row r="466" spans="1:2">
      <c r="A466" s="241" t="s">
        <v>477</v>
      </c>
      <c r="B466" s="208">
        <v>0</v>
      </c>
    </row>
    <row r="467" spans="1:2">
      <c r="A467" s="241" t="s">
        <v>478</v>
      </c>
      <c r="B467" s="208">
        <v>368</v>
      </c>
    </row>
    <row r="468" spans="1:2">
      <c r="A468" s="241" t="s">
        <v>479</v>
      </c>
      <c r="B468" s="208">
        <v>1960</v>
      </c>
    </row>
    <row r="469" spans="1:2">
      <c r="A469" s="241" t="s">
        <v>480</v>
      </c>
      <c r="B469" s="208">
        <v>0</v>
      </c>
    </row>
    <row r="470" spans="1:2">
      <c r="A470" s="240" t="s">
        <v>481</v>
      </c>
      <c r="B470" s="208">
        <f>SUM(B471:B473)</f>
        <v>0</v>
      </c>
    </row>
    <row r="471" spans="1:2">
      <c r="A471" s="241" t="s">
        <v>482</v>
      </c>
      <c r="B471" s="208">
        <v>0</v>
      </c>
    </row>
    <row r="472" spans="1:2">
      <c r="A472" s="241" t="s">
        <v>483</v>
      </c>
      <c r="B472" s="208">
        <v>0</v>
      </c>
    </row>
    <row r="473" spans="1:2">
      <c r="A473" s="241" t="s">
        <v>484</v>
      </c>
      <c r="B473" s="208">
        <v>0</v>
      </c>
    </row>
    <row r="474" spans="1:2">
      <c r="A474" s="240" t="s">
        <v>485</v>
      </c>
      <c r="B474" s="208">
        <f>B475</f>
        <v>0</v>
      </c>
    </row>
    <row r="475" spans="1:2">
      <c r="A475" s="241" t="s">
        <v>486</v>
      </c>
      <c r="B475" s="208">
        <v>0</v>
      </c>
    </row>
    <row r="476" spans="1:2">
      <c r="A476" s="240" t="s">
        <v>487</v>
      </c>
      <c r="B476" s="208">
        <f>SUM(B477:B478)</f>
        <v>0</v>
      </c>
    </row>
    <row r="477" spans="1:2">
      <c r="A477" s="241" t="s">
        <v>488</v>
      </c>
      <c r="B477" s="208">
        <v>0</v>
      </c>
    </row>
    <row r="478" spans="1:2">
      <c r="A478" s="241" t="s">
        <v>489</v>
      </c>
      <c r="B478" s="208">
        <v>0</v>
      </c>
    </row>
    <row r="479" spans="1:2">
      <c r="A479" s="240" t="s">
        <v>490</v>
      </c>
      <c r="B479" s="208">
        <f>SUM(B480:B484)</f>
        <v>4649</v>
      </c>
    </row>
    <row r="480" spans="1:2">
      <c r="A480" s="241" t="s">
        <v>491</v>
      </c>
      <c r="B480" s="208">
        <v>0</v>
      </c>
    </row>
    <row r="481" spans="1:2">
      <c r="A481" s="241" t="s">
        <v>492</v>
      </c>
      <c r="B481" s="208">
        <v>0</v>
      </c>
    </row>
    <row r="482" spans="1:2">
      <c r="A482" s="241" t="s">
        <v>493</v>
      </c>
      <c r="B482" s="208">
        <v>3705</v>
      </c>
    </row>
    <row r="483" spans="1:2">
      <c r="A483" s="241" t="s">
        <v>494</v>
      </c>
      <c r="B483" s="208">
        <v>943</v>
      </c>
    </row>
    <row r="484" spans="1:2">
      <c r="A484" s="241" t="s">
        <v>495</v>
      </c>
      <c r="B484" s="208">
        <v>1</v>
      </c>
    </row>
    <row r="485" spans="1:2">
      <c r="A485" s="240" t="s">
        <v>496</v>
      </c>
      <c r="B485" s="208">
        <f>SUM(B486:B489)</f>
        <v>1453</v>
      </c>
    </row>
    <row r="486" spans="1:2">
      <c r="A486" s="241" t="s">
        <v>497</v>
      </c>
      <c r="B486" s="208">
        <v>48</v>
      </c>
    </row>
    <row r="487" spans="1:2">
      <c r="A487" s="241" t="s">
        <v>429</v>
      </c>
      <c r="B487" s="208">
        <v>0</v>
      </c>
    </row>
    <row r="488" spans="1:2">
      <c r="A488" s="241" t="s">
        <v>498</v>
      </c>
      <c r="B488" s="208">
        <v>1398</v>
      </c>
    </row>
    <row r="489" spans="1:2">
      <c r="A489" s="241" t="s">
        <v>499</v>
      </c>
      <c r="B489" s="208">
        <v>7</v>
      </c>
    </row>
    <row r="490" spans="1:2">
      <c r="A490" s="240" t="s">
        <v>500</v>
      </c>
      <c r="B490" s="208">
        <f>SUM(B491:B495)</f>
        <v>0</v>
      </c>
    </row>
    <row r="491" spans="1:2">
      <c r="A491" s="241" t="s">
        <v>501</v>
      </c>
      <c r="B491" s="208">
        <v>0</v>
      </c>
    </row>
    <row r="492" spans="1:2">
      <c r="A492" s="241" t="s">
        <v>502</v>
      </c>
      <c r="B492" s="208">
        <v>0</v>
      </c>
    </row>
    <row r="493" spans="1:2">
      <c r="A493" s="241" t="s">
        <v>503</v>
      </c>
      <c r="B493" s="208">
        <v>0</v>
      </c>
    </row>
    <row r="494" spans="1:2">
      <c r="A494" s="241" t="s">
        <v>504</v>
      </c>
      <c r="B494" s="208">
        <v>0</v>
      </c>
    </row>
    <row r="495" spans="1:2">
      <c r="A495" s="241" t="s">
        <v>505</v>
      </c>
      <c r="B495" s="208">
        <v>0</v>
      </c>
    </row>
    <row r="496" spans="1:2">
      <c r="A496" s="240" t="s">
        <v>506</v>
      </c>
      <c r="B496" s="208">
        <f>SUM(B497:B499)</f>
        <v>0</v>
      </c>
    </row>
    <row r="497" spans="1:2">
      <c r="A497" s="241" t="s">
        <v>429</v>
      </c>
      <c r="B497" s="208">
        <v>0</v>
      </c>
    </row>
    <row r="498" spans="1:2">
      <c r="A498" s="241" t="s">
        <v>507</v>
      </c>
      <c r="B498" s="208">
        <v>0</v>
      </c>
    </row>
    <row r="499" spans="1:2">
      <c r="A499" s="241" t="s">
        <v>508</v>
      </c>
      <c r="B499" s="208">
        <v>0</v>
      </c>
    </row>
    <row r="500" spans="1:2">
      <c r="A500" s="240" t="s">
        <v>509</v>
      </c>
      <c r="B500" s="208">
        <f>SUM(B501:B502)</f>
        <v>0</v>
      </c>
    </row>
    <row r="501" spans="1:2">
      <c r="A501" s="241" t="s">
        <v>429</v>
      </c>
      <c r="B501" s="208">
        <v>0</v>
      </c>
    </row>
    <row r="502" spans="1:2">
      <c r="A502" s="241" t="s">
        <v>510</v>
      </c>
      <c r="B502" s="208">
        <v>0</v>
      </c>
    </row>
    <row r="503" spans="1:2">
      <c r="A503" s="240" t="s">
        <v>511</v>
      </c>
      <c r="B503" s="208">
        <f>SUM(B504:B509)</f>
        <v>14</v>
      </c>
    </row>
    <row r="504" spans="1:2">
      <c r="A504" s="241" t="s">
        <v>429</v>
      </c>
      <c r="B504" s="208">
        <v>2</v>
      </c>
    </row>
    <row r="505" spans="1:2">
      <c r="A505" s="241" t="s">
        <v>512</v>
      </c>
      <c r="B505" s="208">
        <v>0</v>
      </c>
    </row>
    <row r="506" spans="1:2">
      <c r="A506" s="241" t="s">
        <v>513</v>
      </c>
      <c r="B506" s="208">
        <v>0</v>
      </c>
    </row>
    <row r="507" spans="1:2">
      <c r="A507" s="241" t="s">
        <v>514</v>
      </c>
      <c r="B507" s="208">
        <v>0</v>
      </c>
    </row>
    <row r="508" spans="1:2">
      <c r="A508" s="241" t="s">
        <v>515</v>
      </c>
      <c r="B508" s="208">
        <v>0</v>
      </c>
    </row>
    <row r="509" spans="1:2">
      <c r="A509" s="241" t="s">
        <v>516</v>
      </c>
      <c r="B509" s="208">
        <v>12</v>
      </c>
    </row>
    <row r="510" spans="1:2">
      <c r="A510" s="240" t="s">
        <v>517</v>
      </c>
      <c r="B510" s="208">
        <f>SUM(B511:B514)</f>
        <v>0</v>
      </c>
    </row>
    <row r="511" spans="1:2">
      <c r="A511" s="241" t="s">
        <v>429</v>
      </c>
      <c r="B511" s="208">
        <v>0</v>
      </c>
    </row>
    <row r="512" spans="1:2">
      <c r="A512" s="241" t="s">
        <v>518</v>
      </c>
      <c r="B512" s="208">
        <v>0</v>
      </c>
    </row>
    <row r="513" spans="1:2">
      <c r="A513" s="241" t="s">
        <v>519</v>
      </c>
      <c r="B513" s="208">
        <v>0</v>
      </c>
    </row>
    <row r="514" spans="1:2">
      <c r="A514" s="241" t="s">
        <v>520</v>
      </c>
      <c r="B514" s="208">
        <v>0</v>
      </c>
    </row>
    <row r="515" spans="1:2">
      <c r="A515" s="240" t="s">
        <v>521</v>
      </c>
      <c r="B515" s="208">
        <f>SUM(B516:B521)</f>
        <v>0</v>
      </c>
    </row>
    <row r="516" spans="1:2">
      <c r="A516" s="241" t="s">
        <v>522</v>
      </c>
      <c r="B516" s="208">
        <v>0</v>
      </c>
    </row>
    <row r="517" spans="1:2">
      <c r="A517" s="241" t="s">
        <v>523</v>
      </c>
      <c r="B517" s="208">
        <v>0</v>
      </c>
    </row>
    <row r="518" spans="1:2">
      <c r="A518" s="241" t="s">
        <v>524</v>
      </c>
      <c r="B518" s="208">
        <v>0</v>
      </c>
    </row>
    <row r="519" spans="1:2">
      <c r="A519" s="241" t="s">
        <v>525</v>
      </c>
      <c r="B519" s="208">
        <v>0</v>
      </c>
    </row>
    <row r="520" spans="1:2">
      <c r="A520" s="241" t="s">
        <v>526</v>
      </c>
      <c r="B520" s="208">
        <v>0</v>
      </c>
    </row>
    <row r="521" spans="1:2">
      <c r="A521" s="241" t="s">
        <v>527</v>
      </c>
      <c r="B521" s="208">
        <v>0</v>
      </c>
    </row>
    <row r="522" spans="1:2">
      <c r="A522" s="240" t="s">
        <v>528</v>
      </c>
      <c r="B522" s="208">
        <f>SUM(B523:B524)</f>
        <v>0</v>
      </c>
    </row>
    <row r="523" spans="1:2">
      <c r="A523" s="241" t="s">
        <v>529</v>
      </c>
      <c r="B523" s="208">
        <v>0</v>
      </c>
    </row>
    <row r="524" spans="1:2">
      <c r="A524" s="241" t="s">
        <v>530</v>
      </c>
      <c r="B524" s="208">
        <v>0</v>
      </c>
    </row>
    <row r="525" spans="1:2">
      <c r="A525" s="240" t="s">
        <v>531</v>
      </c>
      <c r="B525" s="208">
        <f>SUM(B526:B528)</f>
        <v>2646</v>
      </c>
    </row>
    <row r="526" spans="1:2">
      <c r="A526" s="241" t="s">
        <v>429</v>
      </c>
      <c r="B526" s="208">
        <v>0</v>
      </c>
    </row>
    <row r="527" spans="1:2">
      <c r="A527" s="241" t="s">
        <v>532</v>
      </c>
      <c r="B527" s="208">
        <v>2646</v>
      </c>
    </row>
    <row r="528" spans="1:2">
      <c r="A528" s="241" t="s">
        <v>533</v>
      </c>
      <c r="B528" s="208">
        <v>0</v>
      </c>
    </row>
    <row r="529" spans="1:2">
      <c r="A529" s="240" t="s">
        <v>534</v>
      </c>
      <c r="B529" s="208">
        <f>SUM(B530:B537)</f>
        <v>3076</v>
      </c>
    </row>
    <row r="530" spans="1:2">
      <c r="A530" s="241" t="s">
        <v>535</v>
      </c>
      <c r="B530" s="208">
        <v>469</v>
      </c>
    </row>
    <row r="531" spans="1:2">
      <c r="A531" s="241" t="s">
        <v>536</v>
      </c>
      <c r="B531" s="208">
        <v>1</v>
      </c>
    </row>
    <row r="532" spans="1:2">
      <c r="A532" s="241" t="s">
        <v>429</v>
      </c>
      <c r="B532" s="208">
        <v>0</v>
      </c>
    </row>
    <row r="533" spans="1:2">
      <c r="A533" s="241" t="s">
        <v>537</v>
      </c>
      <c r="B533" s="208">
        <v>0</v>
      </c>
    </row>
    <row r="534" spans="1:2">
      <c r="A534" s="241" t="s">
        <v>538</v>
      </c>
      <c r="B534" s="208">
        <v>0</v>
      </c>
    </row>
    <row r="535" spans="1:2">
      <c r="A535" s="241" t="s">
        <v>539</v>
      </c>
      <c r="B535" s="208">
        <v>0</v>
      </c>
    </row>
    <row r="536" spans="1:2">
      <c r="A536" s="241" t="s">
        <v>540</v>
      </c>
      <c r="B536" s="208">
        <v>174</v>
      </c>
    </row>
    <row r="537" spans="1:2">
      <c r="A537" s="241" t="s">
        <v>541</v>
      </c>
      <c r="B537" s="208">
        <v>2432</v>
      </c>
    </row>
    <row r="538" spans="1:2">
      <c r="A538" s="240" t="s">
        <v>542</v>
      </c>
      <c r="B538" s="208">
        <f>SUM(B539:B541)</f>
        <v>0</v>
      </c>
    </row>
    <row r="539" spans="1:2">
      <c r="A539" s="241" t="s">
        <v>543</v>
      </c>
      <c r="B539" s="208">
        <v>0</v>
      </c>
    </row>
    <row r="540" spans="1:2">
      <c r="A540" s="241" t="s">
        <v>544</v>
      </c>
      <c r="B540" s="208">
        <v>0</v>
      </c>
    </row>
    <row r="541" spans="1:2">
      <c r="A541" s="241" t="s">
        <v>545</v>
      </c>
      <c r="B541" s="208">
        <v>0</v>
      </c>
    </row>
    <row r="542" spans="1:2">
      <c r="A542" s="240" t="s">
        <v>546</v>
      </c>
      <c r="B542" s="208">
        <f>SUM(B543:B545)</f>
        <v>1035</v>
      </c>
    </row>
    <row r="543" spans="1:2">
      <c r="A543" s="241" t="s">
        <v>470</v>
      </c>
      <c r="B543" s="208">
        <v>0</v>
      </c>
    </row>
    <row r="544" spans="1:2">
      <c r="A544" s="241" t="s">
        <v>547</v>
      </c>
      <c r="B544" s="208">
        <v>1035</v>
      </c>
    </row>
    <row r="545" spans="1:2">
      <c r="A545" s="241" t="s">
        <v>548</v>
      </c>
      <c r="B545" s="208">
        <v>0</v>
      </c>
    </row>
    <row r="546" spans="1:2">
      <c r="A546" s="240" t="s">
        <v>549</v>
      </c>
      <c r="B546" s="208">
        <f>SUM(B547:B549)</f>
        <v>556</v>
      </c>
    </row>
    <row r="547" spans="1:2">
      <c r="A547" s="241" t="s">
        <v>550</v>
      </c>
      <c r="B547" s="208">
        <v>28</v>
      </c>
    </row>
    <row r="548" spans="1:2">
      <c r="A548" s="241" t="s">
        <v>551</v>
      </c>
      <c r="B548" s="208">
        <v>527</v>
      </c>
    </row>
    <row r="549" spans="1:2">
      <c r="A549" s="241" t="s">
        <v>552</v>
      </c>
      <c r="B549" s="208">
        <v>1</v>
      </c>
    </row>
    <row r="550" spans="1:2">
      <c r="A550" s="240" t="s">
        <v>553</v>
      </c>
      <c r="B550" s="208">
        <f>SUM(B551:B554)</f>
        <v>0</v>
      </c>
    </row>
    <row r="551" spans="1:2">
      <c r="A551" s="241" t="s">
        <v>554</v>
      </c>
      <c r="B551" s="208">
        <v>0</v>
      </c>
    </row>
    <row r="552" spans="1:2">
      <c r="A552" s="241" t="s">
        <v>555</v>
      </c>
      <c r="B552" s="208">
        <v>0</v>
      </c>
    </row>
    <row r="553" spans="1:2">
      <c r="A553" s="241" t="s">
        <v>556</v>
      </c>
      <c r="B553" s="208">
        <v>0</v>
      </c>
    </row>
    <row r="554" spans="1:2">
      <c r="A554" s="241" t="s">
        <v>557</v>
      </c>
      <c r="B554" s="208">
        <v>0</v>
      </c>
    </row>
    <row r="555" spans="1:2">
      <c r="A555" s="240" t="s">
        <v>558</v>
      </c>
      <c r="B555" s="208">
        <f>SUM(B556:B559)</f>
        <v>0</v>
      </c>
    </row>
    <row r="556" spans="1:2">
      <c r="A556" s="241" t="s">
        <v>559</v>
      </c>
      <c r="B556" s="208">
        <v>0</v>
      </c>
    </row>
    <row r="557" spans="1:2">
      <c r="A557" s="241" t="s">
        <v>560</v>
      </c>
      <c r="B557" s="208">
        <v>0</v>
      </c>
    </row>
    <row r="558" spans="1:2">
      <c r="A558" s="241" t="s">
        <v>429</v>
      </c>
      <c r="B558" s="208">
        <v>0</v>
      </c>
    </row>
    <row r="559" spans="1:2">
      <c r="A559" s="241" t="s">
        <v>561</v>
      </c>
      <c r="B559" s="208">
        <v>0</v>
      </c>
    </row>
    <row r="560" spans="1:2">
      <c r="A560" s="240" t="s">
        <v>562</v>
      </c>
      <c r="B560" s="208">
        <f>SUM(B561:B562)</f>
        <v>0</v>
      </c>
    </row>
    <row r="561" spans="1:2">
      <c r="A561" s="241" t="s">
        <v>563</v>
      </c>
      <c r="B561" s="208">
        <v>0</v>
      </c>
    </row>
    <row r="562" spans="1:2">
      <c r="A562" s="241" t="s">
        <v>564</v>
      </c>
      <c r="B562" s="208">
        <v>0</v>
      </c>
    </row>
    <row r="563" spans="1:2">
      <c r="A563" s="240" t="s">
        <v>565</v>
      </c>
      <c r="B563" s="208">
        <f t="shared" ref="B563:B567" si="1">B564</f>
        <v>0</v>
      </c>
    </row>
    <row r="564" spans="1:2">
      <c r="A564" s="241" t="s">
        <v>566</v>
      </c>
      <c r="B564" s="208">
        <v>0</v>
      </c>
    </row>
    <row r="565" spans="1:2">
      <c r="A565" s="240" t="s">
        <v>567</v>
      </c>
      <c r="B565" s="208">
        <f t="shared" si="1"/>
        <v>0</v>
      </c>
    </row>
    <row r="566" spans="1:2">
      <c r="A566" s="241" t="s">
        <v>568</v>
      </c>
      <c r="B566" s="208">
        <v>0</v>
      </c>
    </row>
    <row r="567" spans="1:2">
      <c r="A567" s="240" t="s">
        <v>569</v>
      </c>
      <c r="B567" s="208">
        <f t="shared" si="1"/>
        <v>0</v>
      </c>
    </row>
    <row r="568" spans="1:2">
      <c r="A568" s="241" t="s">
        <v>570</v>
      </c>
      <c r="B568" s="208">
        <v>0</v>
      </c>
    </row>
    <row r="569" spans="1:2">
      <c r="A569" s="240" t="s">
        <v>571</v>
      </c>
      <c r="B569" s="208">
        <f>SUM(B570:B571)</f>
        <v>0</v>
      </c>
    </row>
    <row r="570" spans="1:2">
      <c r="A570" s="241" t="s">
        <v>572</v>
      </c>
      <c r="B570" s="208">
        <v>0</v>
      </c>
    </row>
    <row r="571" spans="1:2">
      <c r="A571" s="241" t="s">
        <v>573</v>
      </c>
      <c r="B571" s="208">
        <v>0</v>
      </c>
    </row>
    <row r="572" spans="1:2">
      <c r="A572" s="240" t="s">
        <v>574</v>
      </c>
      <c r="B572" s="208">
        <f>SUM(B573:B574)</f>
        <v>0</v>
      </c>
    </row>
    <row r="573" spans="1:2">
      <c r="A573" s="241" t="s">
        <v>429</v>
      </c>
      <c r="B573" s="208">
        <v>0</v>
      </c>
    </row>
    <row r="574" spans="1:2">
      <c r="A574" s="241" t="s">
        <v>575</v>
      </c>
      <c r="B574" s="208">
        <v>0</v>
      </c>
    </row>
    <row r="575" spans="1:2">
      <c r="A575" s="240" t="s">
        <v>576</v>
      </c>
      <c r="B575" s="208">
        <f>SUM(B576:B577)</f>
        <v>59</v>
      </c>
    </row>
    <row r="576" spans="1:2">
      <c r="A576" s="241" t="s">
        <v>577</v>
      </c>
      <c r="B576" s="208">
        <v>0</v>
      </c>
    </row>
    <row r="577" spans="1:2">
      <c r="A577" s="241" t="s">
        <v>578</v>
      </c>
      <c r="B577" s="208">
        <v>59</v>
      </c>
    </row>
    <row r="578" spans="1:2">
      <c r="A578" s="240" t="s">
        <v>579</v>
      </c>
      <c r="B578" s="208">
        <f>SUM(B579,B607,B612:B613)</f>
        <v>55763</v>
      </c>
    </row>
    <row r="579" spans="1:2">
      <c r="A579" s="240" t="s">
        <v>580</v>
      </c>
      <c r="B579" s="208">
        <f>SUM(B580:B606)</f>
        <v>55763</v>
      </c>
    </row>
    <row r="580" spans="1:2">
      <c r="A580" s="241" t="s">
        <v>581</v>
      </c>
      <c r="B580" s="208">
        <v>29427</v>
      </c>
    </row>
    <row r="581" spans="1:2">
      <c r="A581" s="241" t="s">
        <v>582</v>
      </c>
      <c r="B581" s="208">
        <v>0</v>
      </c>
    </row>
    <row r="582" spans="1:2">
      <c r="A582" s="241" t="s">
        <v>583</v>
      </c>
      <c r="B582" s="208">
        <v>0</v>
      </c>
    </row>
    <row r="583" spans="1:2">
      <c r="A583" s="241" t="s">
        <v>584</v>
      </c>
      <c r="B583" s="208">
        <v>3</v>
      </c>
    </row>
    <row r="584" spans="1:2">
      <c r="A584" s="241" t="s">
        <v>585</v>
      </c>
      <c r="B584" s="208">
        <v>0</v>
      </c>
    </row>
    <row r="585" spans="1:2">
      <c r="A585" s="241" t="s">
        <v>586</v>
      </c>
      <c r="B585" s="208">
        <v>0</v>
      </c>
    </row>
    <row r="586" spans="1:2">
      <c r="A586" s="241" t="s">
        <v>587</v>
      </c>
      <c r="B586" s="208">
        <v>0</v>
      </c>
    </row>
    <row r="587" spans="1:2">
      <c r="A587" s="241" t="s">
        <v>588</v>
      </c>
      <c r="B587" s="208">
        <v>89</v>
      </c>
    </row>
    <row r="588" spans="1:2">
      <c r="A588" s="241" t="s">
        <v>589</v>
      </c>
      <c r="B588" s="208">
        <v>0</v>
      </c>
    </row>
    <row r="589" spans="1:2">
      <c r="A589" s="241" t="s">
        <v>590</v>
      </c>
      <c r="B589" s="208">
        <v>0</v>
      </c>
    </row>
    <row r="590" spans="1:2">
      <c r="A590" s="241" t="s">
        <v>591</v>
      </c>
      <c r="B590" s="208">
        <v>0</v>
      </c>
    </row>
    <row r="591" spans="1:2">
      <c r="A591" s="241" t="s">
        <v>592</v>
      </c>
      <c r="B591" s="208">
        <v>591</v>
      </c>
    </row>
    <row r="592" spans="1:2">
      <c r="A592" s="241" t="s">
        <v>593</v>
      </c>
      <c r="B592" s="208">
        <v>0</v>
      </c>
    </row>
    <row r="593" spans="1:2">
      <c r="A593" s="241" t="s">
        <v>594</v>
      </c>
      <c r="B593" s="208">
        <v>0</v>
      </c>
    </row>
    <row r="594" spans="1:2">
      <c r="A594" s="241" t="s">
        <v>595</v>
      </c>
      <c r="B594" s="208">
        <v>6</v>
      </c>
    </row>
    <row r="595" spans="1:2">
      <c r="A595" s="241" t="s">
        <v>596</v>
      </c>
      <c r="B595" s="208">
        <v>0</v>
      </c>
    </row>
    <row r="596" spans="1:2">
      <c r="A596" s="241" t="s">
        <v>597</v>
      </c>
      <c r="B596" s="208">
        <v>0</v>
      </c>
    </row>
    <row r="597" spans="1:2">
      <c r="A597" s="241" t="s">
        <v>598</v>
      </c>
      <c r="B597" s="208">
        <v>0</v>
      </c>
    </row>
    <row r="598" spans="1:2">
      <c r="A598" s="241" t="s">
        <v>599</v>
      </c>
      <c r="B598" s="208">
        <v>0</v>
      </c>
    </row>
    <row r="599" spans="1:2">
      <c r="A599" s="241" t="s">
        <v>600</v>
      </c>
      <c r="B599" s="208">
        <v>332</v>
      </c>
    </row>
    <row r="600" spans="1:2">
      <c r="A600" s="241" t="s">
        <v>601</v>
      </c>
      <c r="B600" s="208">
        <v>0</v>
      </c>
    </row>
    <row r="601" spans="1:2">
      <c r="A601" s="241" t="s">
        <v>602</v>
      </c>
      <c r="B601" s="208">
        <v>0</v>
      </c>
    </row>
    <row r="602" spans="1:2">
      <c r="A602" s="241" t="s">
        <v>603</v>
      </c>
      <c r="B602" s="208">
        <v>0</v>
      </c>
    </row>
    <row r="603" spans="1:2">
      <c r="A603" s="241" t="s">
        <v>604</v>
      </c>
      <c r="B603" s="208">
        <v>0</v>
      </c>
    </row>
    <row r="604" spans="1:2">
      <c r="A604" s="241" t="s">
        <v>605</v>
      </c>
      <c r="B604" s="208">
        <v>0</v>
      </c>
    </row>
    <row r="605" spans="1:2">
      <c r="A605" s="241" t="s">
        <v>606</v>
      </c>
      <c r="B605" s="208">
        <v>0</v>
      </c>
    </row>
    <row r="606" spans="1:2">
      <c r="A606" s="241" t="s">
        <v>607</v>
      </c>
      <c r="B606" s="208">
        <v>25315</v>
      </c>
    </row>
    <row r="607" spans="1:2">
      <c r="A607" s="240" t="s">
        <v>608</v>
      </c>
      <c r="B607" s="208">
        <f>SUM(B608:B611)</f>
        <v>0</v>
      </c>
    </row>
    <row r="608" spans="1:2">
      <c r="A608" s="241" t="s">
        <v>609</v>
      </c>
      <c r="B608" s="208">
        <v>0</v>
      </c>
    </row>
    <row r="609" spans="1:2">
      <c r="A609" s="241" t="s">
        <v>610</v>
      </c>
      <c r="B609" s="208">
        <v>0</v>
      </c>
    </row>
    <row r="610" spans="1:2">
      <c r="A610" s="241" t="s">
        <v>611</v>
      </c>
      <c r="B610" s="208">
        <v>0</v>
      </c>
    </row>
    <row r="611" spans="1:2">
      <c r="A611" s="241" t="s">
        <v>612</v>
      </c>
      <c r="B611" s="208">
        <v>0</v>
      </c>
    </row>
    <row r="612" spans="1:2">
      <c r="A612" s="240" t="s">
        <v>613</v>
      </c>
      <c r="B612" s="208">
        <v>0</v>
      </c>
    </row>
    <row r="613" spans="1:2">
      <c r="A613" s="240" t="s">
        <v>614</v>
      </c>
      <c r="B613" s="208">
        <v>0</v>
      </c>
    </row>
    <row r="614" spans="1:2">
      <c r="A614" s="240" t="s">
        <v>615</v>
      </c>
      <c r="B614" s="208">
        <f>SUM(B615,B619,B622,B624,B626,B627,B631,B632)</f>
        <v>63913</v>
      </c>
    </row>
    <row r="615" spans="1:2">
      <c r="A615" s="240" t="s">
        <v>616</v>
      </c>
      <c r="B615" s="208">
        <f>SUM(B616:B618)</f>
        <v>0</v>
      </c>
    </row>
    <row r="616" spans="1:2">
      <c r="A616" s="241" t="s">
        <v>617</v>
      </c>
      <c r="B616" s="208">
        <v>0</v>
      </c>
    </row>
    <row r="617" spans="1:2">
      <c r="A617" s="241" t="s">
        <v>618</v>
      </c>
      <c r="B617" s="208">
        <v>0</v>
      </c>
    </row>
    <row r="618" spans="1:2">
      <c r="A618" s="241" t="s">
        <v>619</v>
      </c>
      <c r="B618" s="208">
        <v>0</v>
      </c>
    </row>
    <row r="619" spans="1:2">
      <c r="A619" s="240" t="s">
        <v>620</v>
      </c>
      <c r="B619" s="208">
        <f>SUM(B620:B621)</f>
        <v>0</v>
      </c>
    </row>
    <row r="620" spans="1:2">
      <c r="A620" s="241" t="s">
        <v>621</v>
      </c>
      <c r="B620" s="208">
        <v>0</v>
      </c>
    </row>
    <row r="621" spans="1:2">
      <c r="A621" s="241" t="s">
        <v>622</v>
      </c>
      <c r="B621" s="208">
        <v>0</v>
      </c>
    </row>
    <row r="622" spans="1:2">
      <c r="A622" s="240" t="s">
        <v>623</v>
      </c>
      <c r="B622" s="208">
        <f>B623</f>
        <v>63913</v>
      </c>
    </row>
    <row r="623" spans="1:2">
      <c r="A623" s="241" t="s">
        <v>624</v>
      </c>
      <c r="B623" s="208">
        <v>63913</v>
      </c>
    </row>
    <row r="624" spans="1:2">
      <c r="A624" s="240" t="s">
        <v>625</v>
      </c>
      <c r="B624" s="208">
        <f>B625</f>
        <v>0</v>
      </c>
    </row>
    <row r="625" spans="1:2">
      <c r="A625" s="241" t="s">
        <v>626</v>
      </c>
      <c r="B625" s="208">
        <v>0</v>
      </c>
    </row>
    <row r="626" spans="1:2">
      <c r="A626" s="240" t="s">
        <v>627</v>
      </c>
      <c r="B626" s="208">
        <v>0</v>
      </c>
    </row>
    <row r="627" spans="1:2">
      <c r="A627" s="240" t="s">
        <v>628</v>
      </c>
      <c r="B627" s="208">
        <f>SUM(B628:B630)</f>
        <v>0</v>
      </c>
    </row>
    <row r="628" spans="1:2">
      <c r="A628" s="241" t="s">
        <v>629</v>
      </c>
      <c r="B628" s="208">
        <v>0</v>
      </c>
    </row>
    <row r="629" spans="1:2">
      <c r="A629" s="241" t="s">
        <v>630</v>
      </c>
      <c r="B629" s="208">
        <v>0</v>
      </c>
    </row>
    <row r="630" spans="1:2">
      <c r="A630" s="241" t="s">
        <v>631</v>
      </c>
      <c r="B630" s="208">
        <v>0</v>
      </c>
    </row>
    <row r="631" spans="1:2">
      <c r="A631" s="240" t="s">
        <v>632</v>
      </c>
      <c r="B631" s="208">
        <v>0</v>
      </c>
    </row>
    <row r="632" spans="1:2">
      <c r="A632" s="240" t="s">
        <v>633</v>
      </c>
      <c r="B632" s="208">
        <v>0</v>
      </c>
    </row>
    <row r="633" spans="1:2">
      <c r="A633" s="240" t="s">
        <v>634</v>
      </c>
      <c r="B633" s="208">
        <f>SUM(B634,B637,B644:B646,B651,B657:B658,B661,B662,B665:B668,B673:B677,B680:B681,B685)</f>
        <v>51168</v>
      </c>
    </row>
    <row r="634" spans="1:2">
      <c r="A634" s="240" t="s">
        <v>635</v>
      </c>
      <c r="B634" s="208">
        <f>SUM(B635:B636)</f>
        <v>0</v>
      </c>
    </row>
    <row r="635" spans="1:2">
      <c r="A635" s="241" t="s">
        <v>636</v>
      </c>
      <c r="B635" s="208">
        <v>0</v>
      </c>
    </row>
    <row r="636" spans="1:2">
      <c r="A636" s="241" t="s">
        <v>637</v>
      </c>
      <c r="B636" s="208">
        <v>0</v>
      </c>
    </row>
    <row r="637" spans="1:2">
      <c r="A637" s="240" t="s">
        <v>638</v>
      </c>
      <c r="B637" s="208">
        <f>SUM(B638:B643)</f>
        <v>0</v>
      </c>
    </row>
    <row r="638" spans="1:2">
      <c r="A638" s="241" t="s">
        <v>639</v>
      </c>
      <c r="B638" s="208">
        <v>0</v>
      </c>
    </row>
    <row r="639" spans="1:2">
      <c r="A639" s="241" t="s">
        <v>640</v>
      </c>
      <c r="B639" s="208">
        <v>0</v>
      </c>
    </row>
    <row r="640" spans="1:2">
      <c r="A640" s="241" t="s">
        <v>641</v>
      </c>
      <c r="B640" s="208">
        <v>0</v>
      </c>
    </row>
    <row r="641" spans="1:2">
      <c r="A641" s="241" t="s">
        <v>642</v>
      </c>
      <c r="B641" s="208">
        <v>0</v>
      </c>
    </row>
    <row r="642" spans="1:2">
      <c r="A642" s="241" t="s">
        <v>643</v>
      </c>
      <c r="B642" s="208">
        <v>0</v>
      </c>
    </row>
    <row r="643" spans="1:2">
      <c r="A643" s="241" t="s">
        <v>644</v>
      </c>
      <c r="B643" s="208">
        <v>0</v>
      </c>
    </row>
    <row r="644" spans="1:2">
      <c r="A644" s="240" t="s">
        <v>645</v>
      </c>
      <c r="B644" s="208">
        <v>0</v>
      </c>
    </row>
    <row r="645" spans="1:2">
      <c r="A645" s="240" t="s">
        <v>646</v>
      </c>
      <c r="B645" s="208">
        <v>0</v>
      </c>
    </row>
    <row r="646" spans="1:2">
      <c r="A646" s="240" t="s">
        <v>647</v>
      </c>
      <c r="B646" s="208">
        <f>SUM(B647:B650)</f>
        <v>2246</v>
      </c>
    </row>
    <row r="647" spans="1:2">
      <c r="A647" s="241" t="s">
        <v>648</v>
      </c>
      <c r="B647" s="208">
        <v>834</v>
      </c>
    </row>
    <row r="648" spans="1:2">
      <c r="A648" s="241" t="s">
        <v>649</v>
      </c>
      <c r="B648" s="208">
        <v>0</v>
      </c>
    </row>
    <row r="649" spans="1:2">
      <c r="A649" s="241" t="s">
        <v>650</v>
      </c>
      <c r="B649" s="208">
        <v>0</v>
      </c>
    </row>
    <row r="650" spans="1:2">
      <c r="A650" s="241" t="s">
        <v>651</v>
      </c>
      <c r="B650" s="208">
        <v>1412</v>
      </c>
    </row>
    <row r="651" spans="1:2">
      <c r="A651" s="240" t="s">
        <v>652</v>
      </c>
      <c r="B651" s="208">
        <f>SUM(B652:B656)</f>
        <v>4089</v>
      </c>
    </row>
    <row r="652" spans="1:2">
      <c r="A652" s="241" t="s">
        <v>653</v>
      </c>
      <c r="B652" s="208">
        <v>1408</v>
      </c>
    </row>
    <row r="653" spans="1:2">
      <c r="A653" s="241" t="s">
        <v>654</v>
      </c>
      <c r="B653" s="208">
        <v>150</v>
      </c>
    </row>
    <row r="654" spans="1:2">
      <c r="A654" s="241" t="s">
        <v>655</v>
      </c>
      <c r="B654" s="208">
        <v>998</v>
      </c>
    </row>
    <row r="655" spans="1:2">
      <c r="A655" s="241" t="s">
        <v>656</v>
      </c>
      <c r="B655" s="208">
        <v>1523</v>
      </c>
    </row>
    <row r="656" spans="1:2">
      <c r="A656" s="241" t="s">
        <v>657</v>
      </c>
      <c r="B656" s="208">
        <v>10</v>
      </c>
    </row>
    <row r="657" spans="1:2">
      <c r="A657" s="240" t="s">
        <v>658</v>
      </c>
      <c r="B657" s="208">
        <v>0</v>
      </c>
    </row>
    <row r="658" spans="1:2">
      <c r="A658" s="240" t="s">
        <v>659</v>
      </c>
      <c r="B658" s="208">
        <f>SUM(B659:B660)</f>
        <v>0</v>
      </c>
    </row>
    <row r="659" spans="1:2">
      <c r="A659" s="241" t="s">
        <v>660</v>
      </c>
      <c r="B659" s="208">
        <v>0</v>
      </c>
    </row>
    <row r="660" spans="1:2">
      <c r="A660" s="241" t="s">
        <v>661</v>
      </c>
      <c r="B660" s="208">
        <v>0</v>
      </c>
    </row>
    <row r="661" spans="1:2">
      <c r="A661" s="240" t="s">
        <v>662</v>
      </c>
      <c r="B661" s="208">
        <v>0</v>
      </c>
    </row>
    <row r="662" spans="1:2">
      <c r="A662" s="240" t="s">
        <v>663</v>
      </c>
      <c r="B662" s="208">
        <f>SUM(B663:B664)</f>
        <v>0</v>
      </c>
    </row>
    <row r="663" spans="1:2">
      <c r="A663" s="241" t="s">
        <v>664</v>
      </c>
      <c r="B663" s="208">
        <v>0</v>
      </c>
    </row>
    <row r="664" spans="1:2">
      <c r="A664" s="241" t="s">
        <v>665</v>
      </c>
      <c r="B664" s="208">
        <v>0</v>
      </c>
    </row>
    <row r="665" spans="1:2">
      <c r="A665" s="240" t="s">
        <v>666</v>
      </c>
      <c r="B665" s="208">
        <v>0</v>
      </c>
    </row>
    <row r="666" spans="1:2">
      <c r="A666" s="240" t="s">
        <v>667</v>
      </c>
      <c r="B666" s="208">
        <v>0</v>
      </c>
    </row>
    <row r="667" spans="1:2">
      <c r="A667" s="240" t="s">
        <v>668</v>
      </c>
      <c r="B667" s="208">
        <v>0</v>
      </c>
    </row>
    <row r="668" spans="1:2">
      <c r="A668" s="240" t="s">
        <v>669</v>
      </c>
      <c r="B668" s="208">
        <f>SUM(B669:B672)</f>
        <v>3365</v>
      </c>
    </row>
    <row r="669" spans="1:2">
      <c r="A669" s="241" t="s">
        <v>670</v>
      </c>
      <c r="B669" s="208">
        <v>0</v>
      </c>
    </row>
    <row r="670" spans="1:2">
      <c r="A670" s="241" t="s">
        <v>671</v>
      </c>
      <c r="B670" s="208">
        <v>1</v>
      </c>
    </row>
    <row r="671" spans="1:2">
      <c r="A671" s="241" t="s">
        <v>672</v>
      </c>
      <c r="B671" s="208">
        <v>3364</v>
      </c>
    </row>
    <row r="672" spans="1:2">
      <c r="A672" s="241" t="s">
        <v>673</v>
      </c>
      <c r="B672" s="208">
        <v>0</v>
      </c>
    </row>
    <row r="673" spans="1:2">
      <c r="A673" s="240" t="s">
        <v>674</v>
      </c>
      <c r="B673" s="208">
        <v>10</v>
      </c>
    </row>
    <row r="674" spans="1:2">
      <c r="A674" s="240" t="s">
        <v>675</v>
      </c>
      <c r="B674" s="208">
        <v>0</v>
      </c>
    </row>
    <row r="675" spans="1:2">
      <c r="A675" s="240" t="s">
        <v>676</v>
      </c>
      <c r="B675" s="208">
        <v>0</v>
      </c>
    </row>
    <row r="676" spans="1:2">
      <c r="A676" s="240" t="s">
        <v>677</v>
      </c>
      <c r="B676" s="208">
        <v>0</v>
      </c>
    </row>
    <row r="677" spans="1:2">
      <c r="A677" s="240" t="s">
        <v>678</v>
      </c>
      <c r="B677" s="208">
        <f>SUM(B678:B679)</f>
        <v>458</v>
      </c>
    </row>
    <row r="678" spans="1:2">
      <c r="A678" s="241" t="s">
        <v>679</v>
      </c>
      <c r="B678" s="208">
        <v>0</v>
      </c>
    </row>
    <row r="679" spans="1:2">
      <c r="A679" s="241" t="s">
        <v>680</v>
      </c>
      <c r="B679" s="208">
        <v>458</v>
      </c>
    </row>
    <row r="680" spans="1:2">
      <c r="A680" s="240" t="s">
        <v>681</v>
      </c>
      <c r="B680" s="208">
        <v>0</v>
      </c>
    </row>
    <row r="681" spans="1:2">
      <c r="A681" s="240" t="s">
        <v>682</v>
      </c>
      <c r="B681" s="208">
        <f>SUM(B682:B684)</f>
        <v>0</v>
      </c>
    </row>
    <row r="682" spans="1:2">
      <c r="A682" s="241" t="s">
        <v>683</v>
      </c>
      <c r="B682" s="208">
        <v>0</v>
      </c>
    </row>
    <row r="683" spans="1:2">
      <c r="A683" s="241" t="s">
        <v>684</v>
      </c>
      <c r="B683" s="208">
        <v>0</v>
      </c>
    </row>
    <row r="684" spans="1:2">
      <c r="A684" s="241" t="s">
        <v>685</v>
      </c>
      <c r="B684" s="208">
        <v>0</v>
      </c>
    </row>
    <row r="685" spans="1:2">
      <c r="A685" s="240" t="s">
        <v>686</v>
      </c>
      <c r="B685" s="208">
        <v>41000</v>
      </c>
    </row>
    <row r="686" spans="1:2">
      <c r="A686" s="240" t="s">
        <v>687</v>
      </c>
      <c r="B686" s="208">
        <f>SUM(B687:B688)</f>
        <v>20</v>
      </c>
    </row>
    <row r="687" spans="1:2">
      <c r="A687" s="240" t="s">
        <v>688</v>
      </c>
      <c r="B687" s="208">
        <v>0</v>
      </c>
    </row>
    <row r="688" spans="1:2">
      <c r="A688" s="240" t="s">
        <v>689</v>
      </c>
      <c r="B688" s="208">
        <v>20</v>
      </c>
    </row>
    <row r="689" spans="1:2">
      <c r="A689" s="240" t="s">
        <v>690</v>
      </c>
      <c r="B689" s="208">
        <f>SUM(B690:B694)</f>
        <v>3448</v>
      </c>
    </row>
    <row r="690" spans="1:2">
      <c r="A690" s="240" t="s">
        <v>691</v>
      </c>
      <c r="B690" s="208">
        <v>3138</v>
      </c>
    </row>
    <row r="691" spans="1:2">
      <c r="A691" s="240" t="s">
        <v>692</v>
      </c>
      <c r="B691" s="208">
        <v>0</v>
      </c>
    </row>
    <row r="692" spans="1:2">
      <c r="A692" s="240" t="s">
        <v>693</v>
      </c>
      <c r="B692" s="208">
        <v>310</v>
      </c>
    </row>
    <row r="693" spans="1:2">
      <c r="A693" s="240" t="s">
        <v>694</v>
      </c>
      <c r="B693" s="208">
        <v>0</v>
      </c>
    </row>
    <row r="694" spans="1:2">
      <c r="A694" s="240" t="s">
        <v>695</v>
      </c>
      <c r="B694" s="208">
        <v>0</v>
      </c>
    </row>
    <row r="695" spans="1:2">
      <c r="A695" s="240" t="s">
        <v>696</v>
      </c>
      <c r="B695" s="208">
        <f>SUM(B696:B703)</f>
        <v>6482</v>
      </c>
    </row>
    <row r="696" spans="1:2">
      <c r="A696" s="240" t="s">
        <v>697</v>
      </c>
      <c r="B696" s="208">
        <v>12</v>
      </c>
    </row>
    <row r="697" spans="1:2">
      <c r="A697" s="240" t="s">
        <v>698</v>
      </c>
      <c r="B697" s="208">
        <v>0</v>
      </c>
    </row>
    <row r="698" spans="1:2">
      <c r="A698" s="240" t="s">
        <v>699</v>
      </c>
      <c r="B698" s="208">
        <v>0</v>
      </c>
    </row>
    <row r="699" spans="1:2">
      <c r="A699" s="240" t="s">
        <v>700</v>
      </c>
      <c r="B699" s="208">
        <v>0</v>
      </c>
    </row>
    <row r="700" spans="1:2">
      <c r="A700" s="240" t="s">
        <v>701</v>
      </c>
      <c r="B700" s="212">
        <v>0</v>
      </c>
    </row>
    <row r="701" spans="1:2">
      <c r="A701" s="240" t="s">
        <v>702</v>
      </c>
      <c r="B701" s="208">
        <v>0</v>
      </c>
    </row>
    <row r="702" spans="1:2">
      <c r="A702" s="240" t="s">
        <v>703</v>
      </c>
      <c r="B702" s="213">
        <v>210</v>
      </c>
    </row>
    <row r="703" spans="1:2">
      <c r="A703" s="240" t="s">
        <v>704</v>
      </c>
      <c r="B703" s="208">
        <v>6260</v>
      </c>
    </row>
  </sheetData>
  <mergeCells count="2">
    <mergeCell ref="A1:B1"/>
    <mergeCell ref="A2:B2"/>
  </mergeCells>
  <printOptions horizontalCentered="1" verticalCentered="1" gridLines="1"/>
  <pageMargins left="1.22013888888889" right="1.10208333333333" top="0.550694444444444" bottom="1" header="0" footer="0"/>
  <pageSetup paperSize="9" orientation="portrait" blackAndWhite="1"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313"/>
  <sheetViews>
    <sheetView showGridLines="0" showZeros="0" zoomScaleSheetLayoutView="60" topLeftCell="A867" workbookViewId="0">
      <selection activeCell="A906" sqref="A4:B1313"/>
    </sheetView>
  </sheetViews>
  <sheetFormatPr defaultColWidth="9.16666666666667" defaultRowHeight="14.25"/>
  <cols>
    <col min="1" max="1" width="40.625" style="185" customWidth="1"/>
    <col min="2" max="2" width="20.625" style="185" customWidth="1"/>
    <col min="3" max="244" width="9.16666666666667" style="187" customWidth="1"/>
    <col min="245" max="16384" width="9.16666666666667" style="187"/>
  </cols>
  <sheetData>
    <row r="1" s="185" customFormat="1" ht="30" customHeight="1" spans="1:256">
      <c r="A1" s="188" t="s">
        <v>705</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85" customFormat="1" ht="18" customHeight="1" spans="1:2">
      <c r="A2" s="246"/>
      <c r="B2" s="206" t="s">
        <v>35</v>
      </c>
    </row>
    <row r="3" s="245" customFormat="1" ht="18" customHeight="1" spans="1:2">
      <c r="A3" s="193" t="s">
        <v>36</v>
      </c>
      <c r="B3" s="193" t="s">
        <v>37</v>
      </c>
    </row>
    <row r="4" s="185" customFormat="1" ht="18" customHeight="1" spans="1:2">
      <c r="A4" s="193" t="s">
        <v>706</v>
      </c>
      <c r="B4" s="208">
        <f>SUM(B5,B234,B274,B293,B383,B435,B491,B548,B675,B748,B825,B848,B955,B1013,B1077,B1097,B1127,B1137,B1182,B1202,B1246,B1295,B1298,B1310)</f>
        <v>1183914</v>
      </c>
    </row>
    <row r="5" s="185" customFormat="1" ht="18" customHeight="1" spans="1:2">
      <c r="A5" s="227" t="s">
        <v>707</v>
      </c>
      <c r="B5" s="208">
        <f>SUM(B6+B18+B27+B38+B49+B60+B71+B79+B88+B101+B110+B121+B133+B140+B148+B154+B161+B168+B175+B182+B189+B197+B203+B209+B216+B231)</f>
        <v>160823</v>
      </c>
    </row>
    <row r="6" s="185" customFormat="1" ht="18" customHeight="1" spans="1:2">
      <c r="A6" s="227" t="s">
        <v>708</v>
      </c>
      <c r="B6" s="208">
        <f>SUM(B7:B17)</f>
        <v>4185</v>
      </c>
    </row>
    <row r="7" s="185" customFormat="1" ht="18" customHeight="1" spans="1:2">
      <c r="A7" s="195" t="s">
        <v>709</v>
      </c>
      <c r="B7" s="208">
        <v>3402</v>
      </c>
    </row>
    <row r="8" s="185" customFormat="1" ht="18" customHeight="1" spans="1:2">
      <c r="A8" s="195" t="s">
        <v>710</v>
      </c>
      <c r="B8" s="212">
        <v>482</v>
      </c>
    </row>
    <row r="9" s="185" customFormat="1" ht="18" customHeight="1" spans="1:2">
      <c r="A9" s="241" t="s">
        <v>711</v>
      </c>
      <c r="B9" s="208">
        <v>0</v>
      </c>
    </row>
    <row r="10" s="185" customFormat="1" ht="18" customHeight="1" spans="1:2">
      <c r="A10" s="195" t="s">
        <v>712</v>
      </c>
      <c r="B10" s="213">
        <v>142</v>
      </c>
    </row>
    <row r="11" s="185" customFormat="1" ht="18" customHeight="1" spans="1:2">
      <c r="A11" s="195" t="s">
        <v>713</v>
      </c>
      <c r="B11" s="208">
        <v>6</v>
      </c>
    </row>
    <row r="12" s="185" customFormat="1" ht="18" customHeight="1" spans="1:2">
      <c r="A12" s="195" t="s">
        <v>714</v>
      </c>
      <c r="B12" s="208">
        <v>13</v>
      </c>
    </row>
    <row r="13" s="185" customFormat="1" ht="18" customHeight="1" spans="1:2">
      <c r="A13" s="195" t="s">
        <v>715</v>
      </c>
      <c r="B13" s="208">
        <v>47</v>
      </c>
    </row>
    <row r="14" s="185" customFormat="1" ht="18" customHeight="1" spans="1:2">
      <c r="A14" s="195" t="s">
        <v>716</v>
      </c>
      <c r="B14" s="208">
        <v>33</v>
      </c>
    </row>
    <row r="15" s="185" customFormat="1" ht="18" customHeight="1" spans="1:2">
      <c r="A15" s="195" t="s">
        <v>717</v>
      </c>
      <c r="B15" s="208">
        <v>0</v>
      </c>
    </row>
    <row r="16" s="185" customFormat="1" ht="18" customHeight="1" spans="1:2">
      <c r="A16" s="195" t="s">
        <v>718</v>
      </c>
      <c r="B16" s="208">
        <v>0</v>
      </c>
    </row>
    <row r="17" s="185" customFormat="1" ht="18" customHeight="1" spans="1:2">
      <c r="A17" s="195" t="s">
        <v>719</v>
      </c>
      <c r="B17" s="208">
        <v>60</v>
      </c>
    </row>
    <row r="18" s="185" customFormat="1" ht="18" customHeight="1" spans="1:2">
      <c r="A18" s="227" t="s">
        <v>720</v>
      </c>
      <c r="B18" s="208">
        <f>SUM(B19:B26)</f>
        <v>2894</v>
      </c>
    </row>
    <row r="19" s="185" customFormat="1" ht="18" customHeight="1" spans="1:2">
      <c r="A19" s="195" t="s">
        <v>709</v>
      </c>
      <c r="B19" s="208">
        <v>2220</v>
      </c>
    </row>
    <row r="20" s="185" customFormat="1" ht="18" customHeight="1" spans="1:2">
      <c r="A20" s="195" t="s">
        <v>710</v>
      </c>
      <c r="B20" s="208">
        <v>374</v>
      </c>
    </row>
    <row r="21" s="185" customFormat="1" ht="18" customHeight="1" spans="1:2">
      <c r="A21" s="195" t="s">
        <v>711</v>
      </c>
      <c r="B21" s="208">
        <v>0</v>
      </c>
    </row>
    <row r="22" s="185" customFormat="1" ht="18" customHeight="1" spans="1:2">
      <c r="A22" s="195" t="s">
        <v>721</v>
      </c>
      <c r="B22" s="208">
        <v>165</v>
      </c>
    </row>
    <row r="23" s="185" customFormat="1" ht="18" customHeight="1" spans="1:2">
      <c r="A23" s="195" t="s">
        <v>722</v>
      </c>
      <c r="B23" s="208">
        <v>5</v>
      </c>
    </row>
    <row r="24" s="185" customFormat="1" ht="18" customHeight="1" spans="1:2">
      <c r="A24" s="195" t="s">
        <v>723</v>
      </c>
      <c r="B24" s="208">
        <v>68</v>
      </c>
    </row>
    <row r="25" s="185" customFormat="1" ht="18" customHeight="1" spans="1:2">
      <c r="A25" s="195" t="s">
        <v>718</v>
      </c>
      <c r="B25" s="208">
        <v>0</v>
      </c>
    </row>
    <row r="26" s="185" customFormat="1" ht="18" customHeight="1" spans="1:2">
      <c r="A26" s="195" t="s">
        <v>724</v>
      </c>
      <c r="B26" s="208">
        <v>62</v>
      </c>
    </row>
    <row r="27" s="185" customFormat="1" ht="18" customHeight="1" spans="1:2">
      <c r="A27" s="227" t="s">
        <v>725</v>
      </c>
      <c r="B27" s="208">
        <f>SUM(B28:B37)</f>
        <v>59389</v>
      </c>
    </row>
    <row r="28" s="185" customFormat="1" ht="18" customHeight="1" spans="1:2">
      <c r="A28" s="195" t="s">
        <v>709</v>
      </c>
      <c r="B28" s="208">
        <v>32868</v>
      </c>
    </row>
    <row r="29" s="185" customFormat="1" ht="18" customHeight="1" spans="1:2">
      <c r="A29" s="195" t="s">
        <v>710</v>
      </c>
      <c r="B29" s="208">
        <v>13672</v>
      </c>
    </row>
    <row r="30" s="185" customFormat="1" ht="15.5" customHeight="1" spans="1:2">
      <c r="A30" s="195" t="s">
        <v>711</v>
      </c>
      <c r="B30" s="208">
        <v>6810</v>
      </c>
    </row>
    <row r="31" spans="1:2">
      <c r="A31" s="195" t="s">
        <v>726</v>
      </c>
      <c r="B31" s="208">
        <v>0</v>
      </c>
    </row>
    <row r="32" spans="1:2">
      <c r="A32" s="195" t="s">
        <v>727</v>
      </c>
      <c r="B32" s="208">
        <v>0</v>
      </c>
    </row>
    <row r="33" spans="1:2">
      <c r="A33" s="195" t="s">
        <v>728</v>
      </c>
      <c r="B33" s="208">
        <v>56</v>
      </c>
    </row>
    <row r="34" spans="1:2">
      <c r="A34" s="195" t="s">
        <v>729</v>
      </c>
      <c r="B34" s="208">
        <v>1133</v>
      </c>
    </row>
    <row r="35" spans="1:2">
      <c r="A35" s="195" t="s">
        <v>730</v>
      </c>
      <c r="B35" s="208">
        <v>0</v>
      </c>
    </row>
    <row r="36" spans="1:2">
      <c r="A36" s="195" t="s">
        <v>718</v>
      </c>
      <c r="B36" s="208">
        <v>606</v>
      </c>
    </row>
    <row r="37" spans="1:2">
      <c r="A37" s="195" t="s">
        <v>731</v>
      </c>
      <c r="B37" s="208">
        <v>4244</v>
      </c>
    </row>
    <row r="38" spans="1:2">
      <c r="A38" s="227" t="s">
        <v>732</v>
      </c>
      <c r="B38" s="208">
        <f>SUM(B39:B48)</f>
        <v>7063</v>
      </c>
    </row>
    <row r="39" spans="1:2">
      <c r="A39" s="195" t="s">
        <v>709</v>
      </c>
      <c r="B39" s="208">
        <v>2341</v>
      </c>
    </row>
    <row r="40" spans="1:2">
      <c r="A40" s="195" t="s">
        <v>710</v>
      </c>
      <c r="B40" s="208">
        <v>1792</v>
      </c>
    </row>
    <row r="41" spans="1:2">
      <c r="A41" s="195" t="s">
        <v>711</v>
      </c>
      <c r="B41" s="208">
        <v>0</v>
      </c>
    </row>
    <row r="42" spans="1:2">
      <c r="A42" s="195" t="s">
        <v>733</v>
      </c>
      <c r="B42" s="208">
        <v>1580</v>
      </c>
    </row>
    <row r="43" spans="1:2">
      <c r="A43" s="195" t="s">
        <v>734</v>
      </c>
      <c r="B43" s="208">
        <v>47</v>
      </c>
    </row>
    <row r="44" spans="1:2">
      <c r="A44" s="195" t="s">
        <v>735</v>
      </c>
      <c r="B44" s="208">
        <v>5</v>
      </c>
    </row>
    <row r="45" spans="1:2">
      <c r="A45" s="195" t="s">
        <v>736</v>
      </c>
      <c r="B45" s="208">
        <v>15</v>
      </c>
    </row>
    <row r="46" spans="1:2">
      <c r="A46" s="195" t="s">
        <v>737</v>
      </c>
      <c r="B46" s="208">
        <v>132</v>
      </c>
    </row>
    <row r="47" spans="1:2">
      <c r="A47" s="195" t="s">
        <v>718</v>
      </c>
      <c r="B47" s="208">
        <v>82</v>
      </c>
    </row>
    <row r="48" spans="1:2">
      <c r="A48" s="195" t="s">
        <v>738</v>
      </c>
      <c r="B48" s="208">
        <v>1069</v>
      </c>
    </row>
    <row r="49" spans="1:2">
      <c r="A49" s="227" t="s">
        <v>739</v>
      </c>
      <c r="B49" s="208">
        <f>SUM(B50:B59)</f>
        <v>1954</v>
      </c>
    </row>
    <row r="50" spans="1:2">
      <c r="A50" s="195" t="s">
        <v>709</v>
      </c>
      <c r="B50" s="208">
        <v>1077</v>
      </c>
    </row>
    <row r="51" spans="1:2">
      <c r="A51" s="195" t="s">
        <v>710</v>
      </c>
      <c r="B51" s="208">
        <v>88</v>
      </c>
    </row>
    <row r="52" spans="1:2">
      <c r="A52" s="195" t="s">
        <v>711</v>
      </c>
      <c r="B52" s="208">
        <v>0</v>
      </c>
    </row>
    <row r="53" spans="1:2">
      <c r="A53" s="195" t="s">
        <v>740</v>
      </c>
      <c r="B53" s="208">
        <v>0</v>
      </c>
    </row>
    <row r="54" spans="1:2">
      <c r="A54" s="195" t="s">
        <v>741</v>
      </c>
      <c r="B54" s="208">
        <v>9</v>
      </c>
    </row>
    <row r="55" spans="1:2">
      <c r="A55" s="195" t="s">
        <v>742</v>
      </c>
      <c r="B55" s="208">
        <v>0</v>
      </c>
    </row>
    <row r="56" spans="1:2">
      <c r="A56" s="195" t="s">
        <v>743</v>
      </c>
      <c r="B56" s="208">
        <v>126</v>
      </c>
    </row>
    <row r="57" spans="1:2">
      <c r="A57" s="195" t="s">
        <v>744</v>
      </c>
      <c r="B57" s="208">
        <v>509</v>
      </c>
    </row>
    <row r="58" spans="1:2">
      <c r="A58" s="195" t="s">
        <v>718</v>
      </c>
      <c r="B58" s="208">
        <v>0</v>
      </c>
    </row>
    <row r="59" spans="1:2">
      <c r="A59" s="195" t="s">
        <v>745</v>
      </c>
      <c r="B59" s="208">
        <v>145</v>
      </c>
    </row>
    <row r="60" spans="1:2">
      <c r="A60" s="227" t="s">
        <v>746</v>
      </c>
      <c r="B60" s="208">
        <f>SUM(B61:B70)</f>
        <v>9795</v>
      </c>
    </row>
    <row r="61" spans="1:2">
      <c r="A61" s="195" t="s">
        <v>709</v>
      </c>
      <c r="B61" s="208">
        <v>4629</v>
      </c>
    </row>
    <row r="62" spans="1:2">
      <c r="A62" s="195" t="s">
        <v>710</v>
      </c>
      <c r="B62" s="208">
        <v>1827</v>
      </c>
    </row>
    <row r="63" spans="1:2">
      <c r="A63" s="195" t="s">
        <v>711</v>
      </c>
      <c r="B63" s="208">
        <v>0</v>
      </c>
    </row>
    <row r="64" spans="1:2">
      <c r="A64" s="195" t="s">
        <v>747</v>
      </c>
      <c r="B64" s="208">
        <v>232</v>
      </c>
    </row>
    <row r="65" spans="1:2">
      <c r="A65" s="195" t="s">
        <v>748</v>
      </c>
      <c r="B65" s="208">
        <v>28</v>
      </c>
    </row>
    <row r="66" spans="1:2">
      <c r="A66" s="195" t="s">
        <v>749</v>
      </c>
      <c r="B66" s="208">
        <v>0</v>
      </c>
    </row>
    <row r="67" spans="1:2">
      <c r="A67" s="195" t="s">
        <v>750</v>
      </c>
      <c r="B67" s="208">
        <v>116</v>
      </c>
    </row>
    <row r="68" spans="1:2">
      <c r="A68" s="195" t="s">
        <v>751</v>
      </c>
      <c r="B68" s="208">
        <v>432</v>
      </c>
    </row>
    <row r="69" spans="1:2">
      <c r="A69" s="195" t="s">
        <v>718</v>
      </c>
      <c r="B69" s="208">
        <v>1847</v>
      </c>
    </row>
    <row r="70" spans="1:2">
      <c r="A70" s="195" t="s">
        <v>752</v>
      </c>
      <c r="B70" s="208">
        <v>684</v>
      </c>
    </row>
    <row r="71" spans="1:2">
      <c r="A71" s="227" t="s">
        <v>753</v>
      </c>
      <c r="B71" s="208">
        <f>SUM(B72:B78)</f>
        <v>12475</v>
      </c>
    </row>
    <row r="72" spans="1:2">
      <c r="A72" s="195" t="s">
        <v>709</v>
      </c>
      <c r="B72" s="208">
        <v>5982</v>
      </c>
    </row>
    <row r="73" spans="1:2">
      <c r="A73" s="195" t="s">
        <v>710</v>
      </c>
      <c r="B73" s="208">
        <v>3938</v>
      </c>
    </row>
    <row r="74" spans="1:2">
      <c r="A74" s="195" t="s">
        <v>711</v>
      </c>
      <c r="B74" s="208">
        <v>0</v>
      </c>
    </row>
    <row r="75" spans="1:2">
      <c r="A75" s="195" t="s">
        <v>750</v>
      </c>
      <c r="B75" s="208">
        <v>0</v>
      </c>
    </row>
    <row r="76" spans="1:2">
      <c r="A76" s="195" t="s">
        <v>754</v>
      </c>
      <c r="B76" s="208">
        <v>103</v>
      </c>
    </row>
    <row r="77" spans="1:2">
      <c r="A77" s="195" t="s">
        <v>718</v>
      </c>
      <c r="B77" s="208">
        <v>0</v>
      </c>
    </row>
    <row r="78" spans="1:2">
      <c r="A78" s="195" t="s">
        <v>755</v>
      </c>
      <c r="B78" s="208">
        <v>2452</v>
      </c>
    </row>
    <row r="79" spans="1:2">
      <c r="A79" s="227" t="s">
        <v>756</v>
      </c>
      <c r="B79" s="208">
        <f>SUM(B80:B87)</f>
        <v>1941</v>
      </c>
    </row>
    <row r="80" spans="1:2">
      <c r="A80" s="195" t="s">
        <v>709</v>
      </c>
      <c r="B80" s="208">
        <v>1220</v>
      </c>
    </row>
    <row r="81" spans="1:2">
      <c r="A81" s="195" t="s">
        <v>710</v>
      </c>
      <c r="B81" s="208">
        <v>84</v>
      </c>
    </row>
    <row r="82" spans="1:2">
      <c r="A82" s="195" t="s">
        <v>711</v>
      </c>
      <c r="B82" s="208">
        <v>0</v>
      </c>
    </row>
    <row r="83" spans="1:2">
      <c r="A83" s="195" t="s">
        <v>757</v>
      </c>
      <c r="B83" s="208">
        <v>185</v>
      </c>
    </row>
    <row r="84" spans="1:2">
      <c r="A84" s="195" t="s">
        <v>758</v>
      </c>
      <c r="B84" s="208">
        <v>0</v>
      </c>
    </row>
    <row r="85" spans="1:2">
      <c r="A85" s="195" t="s">
        <v>750</v>
      </c>
      <c r="B85" s="208">
        <v>38</v>
      </c>
    </row>
    <row r="86" spans="1:2">
      <c r="A86" s="195" t="s">
        <v>718</v>
      </c>
      <c r="B86" s="208">
        <v>0</v>
      </c>
    </row>
    <row r="87" spans="1:2">
      <c r="A87" s="195" t="s">
        <v>759</v>
      </c>
      <c r="B87" s="208">
        <v>414</v>
      </c>
    </row>
    <row r="88" spans="1:2">
      <c r="A88" s="227" t="s">
        <v>760</v>
      </c>
      <c r="B88" s="208">
        <f>SUM(B89:B100)</f>
        <v>412</v>
      </c>
    </row>
    <row r="89" spans="1:2">
      <c r="A89" s="195" t="s">
        <v>709</v>
      </c>
      <c r="B89" s="208">
        <v>0</v>
      </c>
    </row>
    <row r="90" spans="1:2">
      <c r="A90" s="195" t="s">
        <v>710</v>
      </c>
      <c r="B90" s="208">
        <v>0</v>
      </c>
    </row>
    <row r="91" spans="1:2">
      <c r="A91" s="195" t="s">
        <v>711</v>
      </c>
      <c r="B91" s="208">
        <v>0</v>
      </c>
    </row>
    <row r="92" spans="1:2">
      <c r="A92" s="195" t="s">
        <v>761</v>
      </c>
      <c r="B92" s="208">
        <v>0</v>
      </c>
    </row>
    <row r="93" spans="1:2">
      <c r="A93" s="195" t="s">
        <v>762</v>
      </c>
      <c r="B93" s="208">
        <v>100</v>
      </c>
    </row>
    <row r="94" spans="1:2">
      <c r="A94" s="195" t="s">
        <v>750</v>
      </c>
      <c r="B94" s="208">
        <v>0</v>
      </c>
    </row>
    <row r="95" spans="1:2">
      <c r="A95" s="195" t="s">
        <v>763</v>
      </c>
      <c r="B95" s="208">
        <v>0</v>
      </c>
    </row>
    <row r="96" spans="1:2">
      <c r="A96" s="195" t="s">
        <v>764</v>
      </c>
      <c r="B96" s="208">
        <v>0</v>
      </c>
    </row>
    <row r="97" spans="1:2">
      <c r="A97" s="195" t="s">
        <v>765</v>
      </c>
      <c r="B97" s="208">
        <v>0</v>
      </c>
    </row>
    <row r="98" spans="1:2">
      <c r="A98" s="195" t="s">
        <v>766</v>
      </c>
      <c r="B98" s="208">
        <v>0</v>
      </c>
    </row>
    <row r="99" spans="1:2">
      <c r="A99" s="195" t="s">
        <v>718</v>
      </c>
      <c r="B99" s="208">
        <v>0</v>
      </c>
    </row>
    <row r="100" spans="1:2">
      <c r="A100" s="195" t="s">
        <v>767</v>
      </c>
      <c r="B100" s="208">
        <v>312</v>
      </c>
    </row>
    <row r="101" spans="1:2">
      <c r="A101" s="227" t="s">
        <v>768</v>
      </c>
      <c r="B101" s="208">
        <f>SUM(B102:B109)</f>
        <v>8028</v>
      </c>
    </row>
    <row r="102" spans="1:2">
      <c r="A102" s="195" t="s">
        <v>709</v>
      </c>
      <c r="B102" s="208">
        <v>5956</v>
      </c>
    </row>
    <row r="103" spans="1:2">
      <c r="A103" s="195" t="s">
        <v>710</v>
      </c>
      <c r="B103" s="208">
        <v>1769</v>
      </c>
    </row>
    <row r="104" spans="1:2">
      <c r="A104" s="195" t="s">
        <v>711</v>
      </c>
      <c r="B104" s="208">
        <v>0</v>
      </c>
    </row>
    <row r="105" spans="1:2">
      <c r="A105" s="195" t="s">
        <v>769</v>
      </c>
      <c r="B105" s="208">
        <v>0</v>
      </c>
    </row>
    <row r="106" spans="1:2">
      <c r="A106" s="195" t="s">
        <v>770</v>
      </c>
      <c r="B106" s="208">
        <v>0</v>
      </c>
    </row>
    <row r="107" spans="1:2">
      <c r="A107" s="195" t="s">
        <v>771</v>
      </c>
      <c r="B107" s="208">
        <v>36</v>
      </c>
    </row>
    <row r="108" spans="1:2">
      <c r="A108" s="195" t="s">
        <v>718</v>
      </c>
      <c r="B108" s="208">
        <v>0</v>
      </c>
    </row>
    <row r="109" spans="1:2">
      <c r="A109" s="195" t="s">
        <v>772</v>
      </c>
      <c r="B109" s="208">
        <v>267</v>
      </c>
    </row>
    <row r="110" spans="1:2">
      <c r="A110" s="227" t="s">
        <v>773</v>
      </c>
      <c r="B110" s="208">
        <f>SUM(B111:B120)</f>
        <v>6572</v>
      </c>
    </row>
    <row r="111" spans="1:2">
      <c r="A111" s="195" t="s">
        <v>709</v>
      </c>
      <c r="B111" s="208">
        <v>953</v>
      </c>
    </row>
    <row r="112" spans="1:2">
      <c r="A112" s="195" t="s">
        <v>710</v>
      </c>
      <c r="B112" s="208">
        <v>3042</v>
      </c>
    </row>
    <row r="113" spans="1:2">
      <c r="A113" s="195" t="s">
        <v>711</v>
      </c>
      <c r="B113" s="208">
        <v>0</v>
      </c>
    </row>
    <row r="114" spans="1:2">
      <c r="A114" s="195" t="s">
        <v>774</v>
      </c>
      <c r="B114" s="208">
        <v>0</v>
      </c>
    </row>
    <row r="115" spans="1:2">
      <c r="A115" s="195" t="s">
        <v>775</v>
      </c>
      <c r="B115" s="208">
        <v>0</v>
      </c>
    </row>
    <row r="116" spans="1:2">
      <c r="A116" s="195" t="s">
        <v>776</v>
      </c>
      <c r="B116" s="208">
        <v>0</v>
      </c>
    </row>
    <row r="117" spans="1:2">
      <c r="A117" s="195" t="s">
        <v>777</v>
      </c>
      <c r="B117" s="208">
        <v>0</v>
      </c>
    </row>
    <row r="118" spans="1:2">
      <c r="A118" s="195" t="s">
        <v>778</v>
      </c>
      <c r="B118" s="208">
        <v>536</v>
      </c>
    </row>
    <row r="119" spans="1:2">
      <c r="A119" s="195" t="s">
        <v>718</v>
      </c>
      <c r="B119" s="208">
        <v>1589</v>
      </c>
    </row>
    <row r="120" spans="1:2">
      <c r="A120" s="195" t="s">
        <v>779</v>
      </c>
      <c r="B120" s="208">
        <v>452</v>
      </c>
    </row>
    <row r="121" spans="1:2">
      <c r="A121" s="227" t="s">
        <v>780</v>
      </c>
      <c r="B121" s="208">
        <f>SUM(B122:B132)</f>
        <v>15</v>
      </c>
    </row>
    <row r="122" spans="1:2">
      <c r="A122" s="195" t="s">
        <v>709</v>
      </c>
      <c r="B122" s="208">
        <v>0</v>
      </c>
    </row>
    <row r="123" spans="1:2">
      <c r="A123" s="195" t="s">
        <v>710</v>
      </c>
      <c r="B123" s="208">
        <v>0</v>
      </c>
    </row>
    <row r="124" spans="1:2">
      <c r="A124" s="195" t="s">
        <v>711</v>
      </c>
      <c r="B124" s="208">
        <v>0</v>
      </c>
    </row>
    <row r="125" spans="1:2">
      <c r="A125" s="195" t="s">
        <v>781</v>
      </c>
      <c r="B125" s="208">
        <v>0</v>
      </c>
    </row>
    <row r="126" spans="1:2">
      <c r="A126" s="195" t="s">
        <v>782</v>
      </c>
      <c r="B126" s="208">
        <v>0</v>
      </c>
    </row>
    <row r="127" spans="1:2">
      <c r="A127" s="195" t="s">
        <v>783</v>
      </c>
      <c r="B127" s="208">
        <v>0</v>
      </c>
    </row>
    <row r="128" spans="1:2">
      <c r="A128" s="195" t="s">
        <v>784</v>
      </c>
      <c r="B128" s="208">
        <v>0</v>
      </c>
    </row>
    <row r="129" spans="1:2">
      <c r="A129" s="195" t="s">
        <v>785</v>
      </c>
      <c r="B129" s="208">
        <v>0</v>
      </c>
    </row>
    <row r="130" spans="1:2">
      <c r="A130" s="195" t="s">
        <v>786</v>
      </c>
      <c r="B130" s="208">
        <v>0</v>
      </c>
    </row>
    <row r="131" spans="1:2">
      <c r="A131" s="195" t="s">
        <v>718</v>
      </c>
      <c r="B131" s="208">
        <v>0</v>
      </c>
    </row>
    <row r="132" spans="1:2">
      <c r="A132" s="195" t="s">
        <v>787</v>
      </c>
      <c r="B132" s="208">
        <v>15</v>
      </c>
    </row>
    <row r="133" spans="1:2">
      <c r="A133" s="227" t="s">
        <v>788</v>
      </c>
      <c r="B133" s="208">
        <f>SUM(B134:B139)</f>
        <v>25</v>
      </c>
    </row>
    <row r="134" spans="1:2">
      <c r="A134" s="195" t="s">
        <v>709</v>
      </c>
      <c r="B134" s="208">
        <v>2</v>
      </c>
    </row>
    <row r="135" spans="1:2">
      <c r="A135" s="195" t="s">
        <v>710</v>
      </c>
      <c r="B135" s="208">
        <v>0</v>
      </c>
    </row>
    <row r="136" spans="1:2">
      <c r="A136" s="195" t="s">
        <v>711</v>
      </c>
      <c r="B136" s="208">
        <v>0</v>
      </c>
    </row>
    <row r="137" spans="1:2">
      <c r="A137" s="195" t="s">
        <v>789</v>
      </c>
      <c r="B137" s="208">
        <v>15</v>
      </c>
    </row>
    <row r="138" spans="1:2">
      <c r="A138" s="195" t="s">
        <v>718</v>
      </c>
      <c r="B138" s="208">
        <v>0</v>
      </c>
    </row>
    <row r="139" spans="1:2">
      <c r="A139" s="195" t="s">
        <v>790</v>
      </c>
      <c r="B139" s="208">
        <v>8</v>
      </c>
    </row>
    <row r="140" spans="1:2">
      <c r="A140" s="227" t="s">
        <v>791</v>
      </c>
      <c r="B140" s="208">
        <f>SUM(B141:B147)</f>
        <v>52</v>
      </c>
    </row>
    <row r="141" spans="1:2">
      <c r="A141" s="195" t="s">
        <v>709</v>
      </c>
      <c r="B141" s="208">
        <v>0</v>
      </c>
    </row>
    <row r="142" spans="1:2">
      <c r="A142" s="195" t="s">
        <v>710</v>
      </c>
      <c r="B142" s="208">
        <v>0</v>
      </c>
    </row>
    <row r="143" spans="1:2">
      <c r="A143" s="195" t="s">
        <v>711</v>
      </c>
      <c r="B143" s="208">
        <v>0</v>
      </c>
    </row>
    <row r="144" spans="1:2">
      <c r="A144" s="195" t="s">
        <v>792</v>
      </c>
      <c r="B144" s="208">
        <v>0</v>
      </c>
    </row>
    <row r="145" spans="1:2">
      <c r="A145" s="195" t="s">
        <v>793</v>
      </c>
      <c r="B145" s="208">
        <v>52</v>
      </c>
    </row>
    <row r="146" spans="1:2">
      <c r="A146" s="195" t="s">
        <v>718</v>
      </c>
      <c r="B146" s="208">
        <v>0</v>
      </c>
    </row>
    <row r="147" spans="1:2">
      <c r="A147" s="195" t="s">
        <v>794</v>
      </c>
      <c r="B147" s="208">
        <v>0</v>
      </c>
    </row>
    <row r="148" spans="1:2">
      <c r="A148" s="227" t="s">
        <v>795</v>
      </c>
      <c r="B148" s="208">
        <f>SUM(B149:B153)</f>
        <v>744</v>
      </c>
    </row>
    <row r="149" spans="1:2">
      <c r="A149" s="195" t="s">
        <v>709</v>
      </c>
      <c r="B149" s="208">
        <v>505</v>
      </c>
    </row>
    <row r="150" spans="1:2">
      <c r="A150" s="195" t="s">
        <v>710</v>
      </c>
      <c r="B150" s="208">
        <v>15</v>
      </c>
    </row>
    <row r="151" spans="1:2">
      <c r="A151" s="195" t="s">
        <v>711</v>
      </c>
      <c r="B151" s="208">
        <v>0</v>
      </c>
    </row>
    <row r="152" spans="1:2">
      <c r="A152" s="195" t="s">
        <v>796</v>
      </c>
      <c r="B152" s="208">
        <v>194</v>
      </c>
    </row>
    <row r="153" spans="1:2">
      <c r="A153" s="195" t="s">
        <v>797</v>
      </c>
      <c r="B153" s="208">
        <v>30</v>
      </c>
    </row>
    <row r="154" spans="1:2">
      <c r="A154" s="227" t="s">
        <v>798</v>
      </c>
      <c r="B154" s="208">
        <f>SUM(B155:B160)</f>
        <v>524</v>
      </c>
    </row>
    <row r="155" spans="1:2">
      <c r="A155" s="195" t="s">
        <v>709</v>
      </c>
      <c r="B155" s="208">
        <v>334</v>
      </c>
    </row>
    <row r="156" spans="1:2">
      <c r="A156" s="195" t="s">
        <v>710</v>
      </c>
      <c r="B156" s="208">
        <v>127</v>
      </c>
    </row>
    <row r="157" spans="1:2">
      <c r="A157" s="195" t="s">
        <v>711</v>
      </c>
      <c r="B157" s="208">
        <v>0</v>
      </c>
    </row>
    <row r="158" spans="1:2">
      <c r="A158" s="195" t="s">
        <v>723</v>
      </c>
      <c r="B158" s="208">
        <v>0</v>
      </c>
    </row>
    <row r="159" spans="1:2">
      <c r="A159" s="195" t="s">
        <v>718</v>
      </c>
      <c r="B159" s="208">
        <v>0</v>
      </c>
    </row>
    <row r="160" spans="1:2">
      <c r="A160" s="195" t="s">
        <v>799</v>
      </c>
      <c r="B160" s="208">
        <v>63</v>
      </c>
    </row>
    <row r="161" spans="1:2">
      <c r="A161" s="227" t="s">
        <v>800</v>
      </c>
      <c r="B161" s="208">
        <f>SUM(B162:B167)</f>
        <v>2686</v>
      </c>
    </row>
    <row r="162" spans="1:2">
      <c r="A162" s="195" t="s">
        <v>709</v>
      </c>
      <c r="B162" s="208">
        <v>1495</v>
      </c>
    </row>
    <row r="163" spans="1:2">
      <c r="A163" s="195" t="s">
        <v>710</v>
      </c>
      <c r="B163" s="208">
        <v>772</v>
      </c>
    </row>
    <row r="164" spans="1:2">
      <c r="A164" s="195" t="s">
        <v>711</v>
      </c>
      <c r="B164" s="208">
        <v>0</v>
      </c>
    </row>
    <row r="165" spans="1:2">
      <c r="A165" s="195" t="s">
        <v>801</v>
      </c>
      <c r="B165" s="208">
        <v>85</v>
      </c>
    </row>
    <row r="166" spans="1:2">
      <c r="A166" s="195" t="s">
        <v>718</v>
      </c>
      <c r="B166" s="208">
        <v>63</v>
      </c>
    </row>
    <row r="167" spans="1:2">
      <c r="A167" s="195" t="s">
        <v>802</v>
      </c>
      <c r="B167" s="208">
        <v>271</v>
      </c>
    </row>
    <row r="168" spans="1:2">
      <c r="A168" s="227" t="s">
        <v>803</v>
      </c>
      <c r="B168" s="208">
        <f>SUM(B169:B174)</f>
        <v>10798</v>
      </c>
    </row>
    <row r="169" spans="1:2">
      <c r="A169" s="195" t="s">
        <v>709</v>
      </c>
      <c r="B169" s="208">
        <v>5391</v>
      </c>
    </row>
    <row r="170" spans="1:2">
      <c r="A170" s="195" t="s">
        <v>710</v>
      </c>
      <c r="B170" s="208">
        <v>4259</v>
      </c>
    </row>
    <row r="171" spans="1:2">
      <c r="A171" s="195" t="s">
        <v>711</v>
      </c>
      <c r="B171" s="208">
        <v>0</v>
      </c>
    </row>
    <row r="172" spans="1:2">
      <c r="A172" s="195" t="s">
        <v>804</v>
      </c>
      <c r="B172" s="208">
        <v>3</v>
      </c>
    </row>
    <row r="173" spans="1:2">
      <c r="A173" s="195" t="s">
        <v>718</v>
      </c>
      <c r="B173" s="208">
        <v>102</v>
      </c>
    </row>
    <row r="174" spans="1:2">
      <c r="A174" s="195" t="s">
        <v>805</v>
      </c>
      <c r="B174" s="208">
        <v>1043</v>
      </c>
    </row>
    <row r="175" spans="1:2">
      <c r="A175" s="227" t="s">
        <v>806</v>
      </c>
      <c r="B175" s="208">
        <f>SUM(B176:B181)</f>
        <v>6160</v>
      </c>
    </row>
    <row r="176" spans="1:2">
      <c r="A176" s="195" t="s">
        <v>709</v>
      </c>
      <c r="B176" s="208">
        <v>1557</v>
      </c>
    </row>
    <row r="177" spans="1:2">
      <c r="A177" s="195" t="s">
        <v>710</v>
      </c>
      <c r="B177" s="208">
        <v>3983</v>
      </c>
    </row>
    <row r="178" spans="1:2">
      <c r="A178" s="195" t="s">
        <v>711</v>
      </c>
      <c r="B178" s="208">
        <v>0</v>
      </c>
    </row>
    <row r="179" spans="1:2">
      <c r="A179" s="195" t="s">
        <v>807</v>
      </c>
      <c r="B179" s="208">
        <v>0</v>
      </c>
    </row>
    <row r="180" spans="1:2">
      <c r="A180" s="195" t="s">
        <v>718</v>
      </c>
      <c r="B180" s="208">
        <v>87</v>
      </c>
    </row>
    <row r="181" spans="1:2">
      <c r="A181" s="195" t="s">
        <v>808</v>
      </c>
      <c r="B181" s="208">
        <v>533</v>
      </c>
    </row>
    <row r="182" spans="1:2">
      <c r="A182" s="227" t="s">
        <v>809</v>
      </c>
      <c r="B182" s="208">
        <f>SUM(B183:B188)</f>
        <v>3153</v>
      </c>
    </row>
    <row r="183" spans="1:2">
      <c r="A183" s="195" t="s">
        <v>709</v>
      </c>
      <c r="B183" s="208">
        <v>1159</v>
      </c>
    </row>
    <row r="184" spans="1:2">
      <c r="A184" s="195" t="s">
        <v>710</v>
      </c>
      <c r="B184" s="208">
        <v>1750</v>
      </c>
    </row>
    <row r="185" spans="1:2">
      <c r="A185" s="195" t="s">
        <v>711</v>
      </c>
      <c r="B185" s="208">
        <v>0</v>
      </c>
    </row>
    <row r="186" spans="1:2">
      <c r="A186" s="195" t="s">
        <v>810</v>
      </c>
      <c r="B186" s="208">
        <v>0</v>
      </c>
    </row>
    <row r="187" spans="1:2">
      <c r="A187" s="195" t="s">
        <v>718</v>
      </c>
      <c r="B187" s="208">
        <v>0</v>
      </c>
    </row>
    <row r="188" spans="1:2">
      <c r="A188" s="195" t="s">
        <v>811</v>
      </c>
      <c r="B188" s="208">
        <v>244</v>
      </c>
    </row>
    <row r="189" spans="1:2">
      <c r="A189" s="227" t="s">
        <v>812</v>
      </c>
      <c r="B189" s="208">
        <f>SUM(B190:B196)</f>
        <v>1308</v>
      </c>
    </row>
    <row r="190" spans="1:2">
      <c r="A190" s="195" t="s">
        <v>709</v>
      </c>
      <c r="B190" s="208">
        <v>920</v>
      </c>
    </row>
    <row r="191" spans="1:2">
      <c r="A191" s="195" t="s">
        <v>710</v>
      </c>
      <c r="B191" s="208">
        <v>313</v>
      </c>
    </row>
    <row r="192" spans="1:2">
      <c r="A192" s="195" t="s">
        <v>711</v>
      </c>
      <c r="B192" s="208">
        <v>0</v>
      </c>
    </row>
    <row r="193" spans="1:2">
      <c r="A193" s="195" t="s">
        <v>813</v>
      </c>
      <c r="B193" s="208">
        <v>28</v>
      </c>
    </row>
    <row r="194" spans="1:2">
      <c r="A194" s="195" t="s">
        <v>814</v>
      </c>
      <c r="B194" s="208">
        <v>2</v>
      </c>
    </row>
    <row r="195" spans="1:2">
      <c r="A195" s="195" t="s">
        <v>718</v>
      </c>
      <c r="B195" s="208">
        <v>2</v>
      </c>
    </row>
    <row r="196" spans="1:2">
      <c r="A196" s="195" t="s">
        <v>815</v>
      </c>
      <c r="B196" s="208">
        <v>43</v>
      </c>
    </row>
    <row r="197" spans="1:2">
      <c r="A197" s="227" t="s">
        <v>816</v>
      </c>
      <c r="B197" s="208">
        <f>SUM(B198:B202)</f>
        <v>255</v>
      </c>
    </row>
    <row r="198" spans="1:2">
      <c r="A198" s="195" t="s">
        <v>709</v>
      </c>
      <c r="B198" s="208">
        <v>205</v>
      </c>
    </row>
    <row r="199" spans="1:2">
      <c r="A199" s="195" t="s">
        <v>710</v>
      </c>
      <c r="B199" s="208">
        <v>50</v>
      </c>
    </row>
    <row r="200" spans="1:2">
      <c r="A200" s="195" t="s">
        <v>711</v>
      </c>
      <c r="B200" s="208">
        <v>0</v>
      </c>
    </row>
    <row r="201" spans="1:2">
      <c r="A201" s="195" t="s">
        <v>718</v>
      </c>
      <c r="B201" s="208">
        <v>0</v>
      </c>
    </row>
    <row r="202" spans="1:2">
      <c r="A202" s="195" t="s">
        <v>817</v>
      </c>
      <c r="B202" s="208">
        <v>0</v>
      </c>
    </row>
    <row r="203" spans="1:2">
      <c r="A203" s="227" t="s">
        <v>818</v>
      </c>
      <c r="B203" s="208">
        <f>SUM(B204:B208)</f>
        <v>1170</v>
      </c>
    </row>
    <row r="204" spans="1:2">
      <c r="A204" s="195" t="s">
        <v>709</v>
      </c>
      <c r="B204" s="208">
        <v>822</v>
      </c>
    </row>
    <row r="205" spans="1:2">
      <c r="A205" s="195" t="s">
        <v>710</v>
      </c>
      <c r="B205" s="208">
        <v>85</v>
      </c>
    </row>
    <row r="206" spans="1:2">
      <c r="A206" s="195" t="s">
        <v>711</v>
      </c>
      <c r="B206" s="208">
        <v>0</v>
      </c>
    </row>
    <row r="207" spans="1:2">
      <c r="A207" s="195" t="s">
        <v>718</v>
      </c>
      <c r="B207" s="208">
        <v>0</v>
      </c>
    </row>
    <row r="208" spans="1:2">
      <c r="A208" s="195" t="s">
        <v>819</v>
      </c>
      <c r="B208" s="208">
        <v>263</v>
      </c>
    </row>
    <row r="209" spans="1:2">
      <c r="A209" s="227" t="s">
        <v>820</v>
      </c>
      <c r="B209" s="208">
        <f>SUM(B210:B215)</f>
        <v>14</v>
      </c>
    </row>
    <row r="210" spans="1:2">
      <c r="A210" s="195" t="s">
        <v>709</v>
      </c>
      <c r="B210" s="208">
        <v>0</v>
      </c>
    </row>
    <row r="211" spans="1:2">
      <c r="A211" s="195" t="s">
        <v>710</v>
      </c>
      <c r="B211" s="208">
        <v>0</v>
      </c>
    </row>
    <row r="212" spans="1:2">
      <c r="A212" s="195" t="s">
        <v>711</v>
      </c>
      <c r="B212" s="208">
        <v>0</v>
      </c>
    </row>
    <row r="213" spans="1:2">
      <c r="A213" s="195" t="s">
        <v>821</v>
      </c>
      <c r="B213" s="208">
        <v>0</v>
      </c>
    </row>
    <row r="214" spans="1:2">
      <c r="A214" s="195" t="s">
        <v>718</v>
      </c>
      <c r="B214" s="208">
        <v>0</v>
      </c>
    </row>
    <row r="215" spans="1:2">
      <c r="A215" s="195" t="s">
        <v>822</v>
      </c>
      <c r="B215" s="208">
        <v>14</v>
      </c>
    </row>
    <row r="216" spans="1:2">
      <c r="A216" s="227" t="s">
        <v>823</v>
      </c>
      <c r="B216" s="208">
        <f>SUM(B217:B230)</f>
        <v>12140</v>
      </c>
    </row>
    <row r="217" spans="1:2">
      <c r="A217" s="195" t="s">
        <v>709</v>
      </c>
      <c r="B217" s="208">
        <v>7946</v>
      </c>
    </row>
    <row r="218" spans="1:2">
      <c r="A218" s="195" t="s">
        <v>710</v>
      </c>
      <c r="B218" s="208">
        <v>914</v>
      </c>
    </row>
    <row r="219" spans="1:2">
      <c r="A219" s="195" t="s">
        <v>711</v>
      </c>
      <c r="B219" s="208">
        <v>0</v>
      </c>
    </row>
    <row r="220" spans="1:2">
      <c r="A220" s="195" t="s">
        <v>824</v>
      </c>
      <c r="B220" s="208">
        <v>156</v>
      </c>
    </row>
    <row r="221" spans="1:2">
      <c r="A221" s="195" t="s">
        <v>825</v>
      </c>
      <c r="B221" s="208">
        <v>86</v>
      </c>
    </row>
    <row r="222" spans="1:2">
      <c r="A222" s="195" t="s">
        <v>750</v>
      </c>
      <c r="B222" s="208">
        <v>0</v>
      </c>
    </row>
    <row r="223" spans="1:2">
      <c r="A223" s="195" t="s">
        <v>826</v>
      </c>
      <c r="B223" s="208">
        <v>0</v>
      </c>
    </row>
    <row r="224" spans="1:2">
      <c r="A224" s="195" t="s">
        <v>827</v>
      </c>
      <c r="B224" s="208">
        <v>82</v>
      </c>
    </row>
    <row r="225" spans="1:2">
      <c r="A225" s="195" t="s">
        <v>828</v>
      </c>
      <c r="B225" s="208">
        <v>0</v>
      </c>
    </row>
    <row r="226" spans="1:2">
      <c r="A226" s="195" t="s">
        <v>829</v>
      </c>
      <c r="B226" s="208">
        <v>0</v>
      </c>
    </row>
    <row r="227" spans="1:2">
      <c r="A227" s="195" t="s">
        <v>830</v>
      </c>
      <c r="B227" s="208">
        <v>601</v>
      </c>
    </row>
    <row r="228" spans="1:2">
      <c r="A228" s="195" t="s">
        <v>831</v>
      </c>
      <c r="B228" s="208">
        <v>1255</v>
      </c>
    </row>
    <row r="229" spans="1:2">
      <c r="A229" s="195" t="s">
        <v>718</v>
      </c>
      <c r="B229" s="208">
        <v>774</v>
      </c>
    </row>
    <row r="230" spans="1:2">
      <c r="A230" s="195" t="s">
        <v>832</v>
      </c>
      <c r="B230" s="208">
        <v>326</v>
      </c>
    </row>
    <row r="231" spans="1:2">
      <c r="A231" s="227" t="s">
        <v>833</v>
      </c>
      <c r="B231" s="208">
        <f>SUM(B232:B233)</f>
        <v>7071</v>
      </c>
    </row>
    <row r="232" spans="1:2">
      <c r="A232" s="195" t="s">
        <v>834</v>
      </c>
      <c r="B232" s="208">
        <v>0</v>
      </c>
    </row>
    <row r="233" spans="1:2">
      <c r="A233" s="195" t="s">
        <v>835</v>
      </c>
      <c r="B233" s="208">
        <v>7071</v>
      </c>
    </row>
    <row r="234" spans="1:2">
      <c r="A234" s="227" t="s">
        <v>836</v>
      </c>
      <c r="B234" s="208">
        <f>SUM(B235,B242,B245,B248,B254,B259,B261,B266,B272)</f>
        <v>0</v>
      </c>
    </row>
    <row r="235" spans="1:2">
      <c r="A235" s="227" t="s">
        <v>837</v>
      </c>
      <c r="B235" s="208">
        <f>SUM(B236:B241)</f>
        <v>0</v>
      </c>
    </row>
    <row r="236" spans="1:2">
      <c r="A236" s="195" t="s">
        <v>709</v>
      </c>
      <c r="B236" s="208">
        <v>0</v>
      </c>
    </row>
    <row r="237" spans="1:2">
      <c r="A237" s="195" t="s">
        <v>710</v>
      </c>
      <c r="B237" s="208">
        <v>0</v>
      </c>
    </row>
    <row r="238" spans="1:2">
      <c r="A238" s="195" t="s">
        <v>711</v>
      </c>
      <c r="B238" s="208">
        <v>0</v>
      </c>
    </row>
    <row r="239" spans="1:2">
      <c r="A239" s="195" t="s">
        <v>804</v>
      </c>
      <c r="B239" s="208">
        <v>0</v>
      </c>
    </row>
    <row r="240" spans="1:2">
      <c r="A240" s="195" t="s">
        <v>718</v>
      </c>
      <c r="B240" s="208">
        <v>0</v>
      </c>
    </row>
    <row r="241" spans="1:2">
      <c r="A241" s="195" t="s">
        <v>838</v>
      </c>
      <c r="B241" s="208">
        <v>0</v>
      </c>
    </row>
    <row r="242" spans="1:2">
      <c r="A242" s="227" t="s">
        <v>839</v>
      </c>
      <c r="B242" s="208">
        <f>SUM(B243:B244)</f>
        <v>0</v>
      </c>
    </row>
    <row r="243" spans="1:2">
      <c r="A243" s="195" t="s">
        <v>840</v>
      </c>
      <c r="B243" s="208">
        <v>0</v>
      </c>
    </row>
    <row r="244" spans="1:2">
      <c r="A244" s="195" t="s">
        <v>841</v>
      </c>
      <c r="B244" s="208">
        <v>0</v>
      </c>
    </row>
    <row r="245" spans="1:2">
      <c r="A245" s="227" t="s">
        <v>842</v>
      </c>
      <c r="B245" s="208">
        <f>SUM(B246:B247)</f>
        <v>0</v>
      </c>
    </row>
    <row r="246" spans="1:2">
      <c r="A246" s="195" t="s">
        <v>843</v>
      </c>
      <c r="B246" s="208">
        <v>0</v>
      </c>
    </row>
    <row r="247" spans="1:2">
      <c r="A247" s="195" t="s">
        <v>844</v>
      </c>
      <c r="B247" s="208">
        <v>0</v>
      </c>
    </row>
    <row r="248" spans="1:2">
      <c r="A248" s="227" t="s">
        <v>845</v>
      </c>
      <c r="B248" s="208">
        <f>SUM(B249:B253)</f>
        <v>0</v>
      </c>
    </row>
    <row r="249" spans="1:2">
      <c r="A249" s="195" t="s">
        <v>846</v>
      </c>
      <c r="B249" s="208">
        <v>0</v>
      </c>
    </row>
    <row r="250" spans="1:2">
      <c r="A250" s="195" t="s">
        <v>847</v>
      </c>
      <c r="B250" s="208">
        <v>0</v>
      </c>
    </row>
    <row r="251" spans="1:2">
      <c r="A251" s="195" t="s">
        <v>848</v>
      </c>
      <c r="B251" s="208">
        <v>0</v>
      </c>
    </row>
    <row r="252" spans="1:2">
      <c r="A252" s="195" t="s">
        <v>849</v>
      </c>
      <c r="B252" s="208">
        <v>0</v>
      </c>
    </row>
    <row r="253" spans="1:2">
      <c r="A253" s="195" t="s">
        <v>850</v>
      </c>
      <c r="B253" s="208">
        <v>0</v>
      </c>
    </row>
    <row r="254" spans="1:2">
      <c r="A254" s="227" t="s">
        <v>851</v>
      </c>
      <c r="B254" s="208">
        <f>SUM(B255:B258)</f>
        <v>0</v>
      </c>
    </row>
    <row r="255" spans="1:2">
      <c r="A255" s="195" t="s">
        <v>852</v>
      </c>
      <c r="B255" s="208">
        <v>0</v>
      </c>
    </row>
    <row r="256" spans="1:2">
      <c r="A256" s="195" t="s">
        <v>853</v>
      </c>
      <c r="B256" s="208">
        <v>0</v>
      </c>
    </row>
    <row r="257" spans="1:2">
      <c r="A257" s="195" t="s">
        <v>854</v>
      </c>
      <c r="B257" s="208">
        <v>0</v>
      </c>
    </row>
    <row r="258" spans="1:2">
      <c r="A258" s="195" t="s">
        <v>855</v>
      </c>
      <c r="B258" s="208">
        <v>0</v>
      </c>
    </row>
    <row r="259" spans="1:2">
      <c r="A259" s="227" t="s">
        <v>856</v>
      </c>
      <c r="B259" s="208">
        <f>B260</f>
        <v>0</v>
      </c>
    </row>
    <row r="260" spans="1:2">
      <c r="A260" s="195" t="s">
        <v>857</v>
      </c>
      <c r="B260" s="208">
        <v>0</v>
      </c>
    </row>
    <row r="261" spans="1:2">
      <c r="A261" s="227" t="s">
        <v>858</v>
      </c>
      <c r="B261" s="208">
        <f>SUM(B262:B265)</f>
        <v>0</v>
      </c>
    </row>
    <row r="262" spans="1:2">
      <c r="A262" s="195" t="s">
        <v>859</v>
      </c>
      <c r="B262" s="208">
        <v>0</v>
      </c>
    </row>
    <row r="263" spans="1:2">
      <c r="A263" s="195" t="s">
        <v>860</v>
      </c>
      <c r="B263" s="208">
        <v>0</v>
      </c>
    </row>
    <row r="264" spans="1:2">
      <c r="A264" s="195" t="s">
        <v>861</v>
      </c>
      <c r="B264" s="208">
        <v>0</v>
      </c>
    </row>
    <row r="265" spans="1:2">
      <c r="A265" s="195" t="s">
        <v>862</v>
      </c>
      <c r="B265" s="208">
        <v>0</v>
      </c>
    </row>
    <row r="266" spans="1:2">
      <c r="A266" s="227" t="s">
        <v>863</v>
      </c>
      <c r="B266" s="208">
        <f>SUM(B267:B271)</f>
        <v>0</v>
      </c>
    </row>
    <row r="267" spans="1:2">
      <c r="A267" s="195" t="s">
        <v>709</v>
      </c>
      <c r="B267" s="208">
        <v>0</v>
      </c>
    </row>
    <row r="268" spans="1:2">
      <c r="A268" s="195" t="s">
        <v>710</v>
      </c>
      <c r="B268" s="208">
        <v>0</v>
      </c>
    </row>
    <row r="269" spans="1:2">
      <c r="A269" s="195" t="s">
        <v>711</v>
      </c>
      <c r="B269" s="208">
        <v>0</v>
      </c>
    </row>
    <row r="270" spans="1:2">
      <c r="A270" s="195" t="s">
        <v>718</v>
      </c>
      <c r="B270" s="208">
        <v>0</v>
      </c>
    </row>
    <row r="271" spans="1:2">
      <c r="A271" s="195" t="s">
        <v>864</v>
      </c>
      <c r="B271" s="208">
        <v>0</v>
      </c>
    </row>
    <row r="272" spans="1:2">
      <c r="A272" s="227" t="s">
        <v>865</v>
      </c>
      <c r="B272" s="208">
        <f>B273</f>
        <v>0</v>
      </c>
    </row>
    <row r="273" spans="1:2">
      <c r="A273" s="195" t="s">
        <v>866</v>
      </c>
      <c r="B273" s="208">
        <v>0</v>
      </c>
    </row>
    <row r="274" spans="1:2">
      <c r="A274" s="227" t="s">
        <v>867</v>
      </c>
      <c r="B274" s="208">
        <f>SUM(B275,B279,B281,B283,B291)</f>
        <v>986</v>
      </c>
    </row>
    <row r="275" spans="1:2">
      <c r="A275" s="227" t="s">
        <v>868</v>
      </c>
      <c r="B275" s="208">
        <f>SUM(B276:B278)</f>
        <v>0</v>
      </c>
    </row>
    <row r="276" spans="1:2">
      <c r="A276" s="195" t="s">
        <v>869</v>
      </c>
      <c r="B276" s="208">
        <v>0</v>
      </c>
    </row>
    <row r="277" spans="1:2">
      <c r="A277" s="195" t="s">
        <v>870</v>
      </c>
      <c r="B277" s="208">
        <v>0</v>
      </c>
    </row>
    <row r="278" spans="1:2">
      <c r="A278" s="195" t="s">
        <v>871</v>
      </c>
      <c r="B278" s="208">
        <v>0</v>
      </c>
    </row>
    <row r="279" spans="1:2">
      <c r="A279" s="227" t="s">
        <v>872</v>
      </c>
      <c r="B279" s="208">
        <f>B280</f>
        <v>0</v>
      </c>
    </row>
    <row r="280" spans="1:2">
      <c r="A280" s="195" t="s">
        <v>873</v>
      </c>
      <c r="B280" s="208">
        <v>0</v>
      </c>
    </row>
    <row r="281" spans="1:2">
      <c r="A281" s="227" t="s">
        <v>874</v>
      </c>
      <c r="B281" s="208">
        <f>B282</f>
        <v>0</v>
      </c>
    </row>
    <row r="282" spans="1:2">
      <c r="A282" s="195" t="s">
        <v>875</v>
      </c>
      <c r="B282" s="208">
        <v>0</v>
      </c>
    </row>
    <row r="283" spans="1:2">
      <c r="A283" s="227" t="s">
        <v>876</v>
      </c>
      <c r="B283" s="208">
        <f>SUM(B284:B290)</f>
        <v>986</v>
      </c>
    </row>
    <row r="284" spans="1:2">
      <c r="A284" s="195" t="s">
        <v>877</v>
      </c>
      <c r="B284" s="208">
        <v>44</v>
      </c>
    </row>
    <row r="285" spans="1:2">
      <c r="A285" s="195" t="s">
        <v>878</v>
      </c>
      <c r="B285" s="208">
        <v>0</v>
      </c>
    </row>
    <row r="286" spans="1:2">
      <c r="A286" s="195" t="s">
        <v>879</v>
      </c>
      <c r="B286" s="208">
        <v>512</v>
      </c>
    </row>
    <row r="287" spans="1:2">
      <c r="A287" s="195" t="s">
        <v>880</v>
      </c>
      <c r="B287" s="208">
        <v>0</v>
      </c>
    </row>
    <row r="288" spans="1:2">
      <c r="A288" s="195" t="s">
        <v>881</v>
      </c>
      <c r="B288" s="208">
        <v>108</v>
      </c>
    </row>
    <row r="289" spans="1:2">
      <c r="A289" s="195" t="s">
        <v>882</v>
      </c>
      <c r="B289" s="208">
        <v>0</v>
      </c>
    </row>
    <row r="290" spans="1:2">
      <c r="A290" s="195" t="s">
        <v>883</v>
      </c>
      <c r="B290" s="208">
        <v>322</v>
      </c>
    </row>
    <row r="291" spans="1:2">
      <c r="A291" s="227" t="s">
        <v>884</v>
      </c>
      <c r="B291" s="208">
        <f>B292</f>
        <v>0</v>
      </c>
    </row>
    <row r="292" spans="1:2">
      <c r="A292" s="195" t="s">
        <v>885</v>
      </c>
      <c r="B292" s="208">
        <v>0</v>
      </c>
    </row>
    <row r="293" spans="1:2">
      <c r="A293" s="227" t="s">
        <v>886</v>
      </c>
      <c r="B293" s="208">
        <f>SUM(B294,B297,B308,B315,B323,B332,B346,B356,B366,B374,B380)</f>
        <v>59246</v>
      </c>
    </row>
    <row r="294" spans="1:2">
      <c r="A294" s="227" t="s">
        <v>887</v>
      </c>
      <c r="B294" s="208">
        <f>SUM(B295:B296)</f>
        <v>0</v>
      </c>
    </row>
    <row r="295" spans="1:2">
      <c r="A295" s="195" t="s">
        <v>888</v>
      </c>
      <c r="B295" s="208">
        <v>0</v>
      </c>
    </row>
    <row r="296" spans="1:2">
      <c r="A296" s="195" t="s">
        <v>889</v>
      </c>
      <c r="B296" s="208">
        <v>0</v>
      </c>
    </row>
    <row r="297" spans="1:2">
      <c r="A297" s="227" t="s">
        <v>890</v>
      </c>
      <c r="B297" s="208">
        <f>SUM(B298:B307)</f>
        <v>50610</v>
      </c>
    </row>
    <row r="298" spans="1:2">
      <c r="A298" s="195" t="s">
        <v>709</v>
      </c>
      <c r="B298" s="208">
        <v>22776</v>
      </c>
    </row>
    <row r="299" spans="1:2">
      <c r="A299" s="195" t="s">
        <v>710</v>
      </c>
      <c r="B299" s="208">
        <v>23223</v>
      </c>
    </row>
    <row r="300" spans="1:2">
      <c r="A300" s="195" t="s">
        <v>711</v>
      </c>
      <c r="B300" s="208">
        <v>0</v>
      </c>
    </row>
    <row r="301" spans="1:2">
      <c r="A301" s="195" t="s">
        <v>750</v>
      </c>
      <c r="B301" s="208">
        <v>330</v>
      </c>
    </row>
    <row r="302" spans="1:2">
      <c r="A302" s="195" t="s">
        <v>891</v>
      </c>
      <c r="B302" s="208">
        <v>1660</v>
      </c>
    </row>
    <row r="303" spans="1:2">
      <c r="A303" s="195" t="s">
        <v>892</v>
      </c>
      <c r="B303" s="208">
        <v>0</v>
      </c>
    </row>
    <row r="304" spans="1:2">
      <c r="A304" s="195" t="s">
        <v>893</v>
      </c>
      <c r="B304" s="208">
        <v>0</v>
      </c>
    </row>
    <row r="305" spans="1:2">
      <c r="A305" s="195" t="s">
        <v>894</v>
      </c>
      <c r="B305" s="208">
        <v>0</v>
      </c>
    </row>
    <row r="306" spans="1:2">
      <c r="A306" s="195" t="s">
        <v>718</v>
      </c>
      <c r="B306" s="208">
        <v>0</v>
      </c>
    </row>
    <row r="307" spans="1:2">
      <c r="A307" s="195" t="s">
        <v>895</v>
      </c>
      <c r="B307" s="208">
        <v>2621</v>
      </c>
    </row>
    <row r="308" spans="1:2">
      <c r="A308" s="227" t="s">
        <v>896</v>
      </c>
      <c r="B308" s="208">
        <f>SUM(B309:B314)</f>
        <v>363</v>
      </c>
    </row>
    <row r="309" spans="1:2">
      <c r="A309" s="195" t="s">
        <v>709</v>
      </c>
      <c r="B309" s="208">
        <v>118</v>
      </c>
    </row>
    <row r="310" spans="1:2">
      <c r="A310" s="195" t="s">
        <v>710</v>
      </c>
      <c r="B310" s="208">
        <v>0</v>
      </c>
    </row>
    <row r="311" spans="1:2">
      <c r="A311" s="195" t="s">
        <v>711</v>
      </c>
      <c r="B311" s="208">
        <v>0</v>
      </c>
    </row>
    <row r="312" spans="1:2">
      <c r="A312" s="195" t="s">
        <v>897</v>
      </c>
      <c r="B312" s="208">
        <v>0</v>
      </c>
    </row>
    <row r="313" spans="1:2">
      <c r="A313" s="195" t="s">
        <v>718</v>
      </c>
      <c r="B313" s="208">
        <v>0</v>
      </c>
    </row>
    <row r="314" spans="1:2">
      <c r="A314" s="195" t="s">
        <v>898</v>
      </c>
      <c r="B314" s="208">
        <v>245</v>
      </c>
    </row>
    <row r="315" spans="1:2">
      <c r="A315" s="227" t="s">
        <v>899</v>
      </c>
      <c r="B315" s="208">
        <f>SUM(B316:B322)</f>
        <v>807</v>
      </c>
    </row>
    <row r="316" spans="1:2">
      <c r="A316" s="195" t="s">
        <v>709</v>
      </c>
      <c r="B316" s="208">
        <v>0</v>
      </c>
    </row>
    <row r="317" spans="1:2">
      <c r="A317" s="195" t="s">
        <v>710</v>
      </c>
      <c r="B317" s="208">
        <v>745</v>
      </c>
    </row>
    <row r="318" spans="1:2">
      <c r="A318" s="195" t="s">
        <v>711</v>
      </c>
      <c r="B318" s="208">
        <v>0</v>
      </c>
    </row>
    <row r="319" spans="1:2">
      <c r="A319" s="195" t="s">
        <v>900</v>
      </c>
      <c r="B319" s="208">
        <v>0</v>
      </c>
    </row>
    <row r="320" spans="1:2">
      <c r="A320" s="195" t="s">
        <v>901</v>
      </c>
      <c r="B320" s="208">
        <v>0</v>
      </c>
    </row>
    <row r="321" spans="1:2">
      <c r="A321" s="195" t="s">
        <v>718</v>
      </c>
      <c r="B321" s="208">
        <v>0</v>
      </c>
    </row>
    <row r="322" spans="1:2">
      <c r="A322" s="195" t="s">
        <v>902</v>
      </c>
      <c r="B322" s="208">
        <v>62</v>
      </c>
    </row>
    <row r="323" spans="1:2">
      <c r="A323" s="227" t="s">
        <v>903</v>
      </c>
      <c r="B323" s="208">
        <f>SUM(B324:B331)</f>
        <v>673</v>
      </c>
    </row>
    <row r="324" spans="1:2">
      <c r="A324" s="195" t="s">
        <v>709</v>
      </c>
      <c r="B324" s="208">
        <v>0</v>
      </c>
    </row>
    <row r="325" spans="1:2">
      <c r="A325" s="195" t="s">
        <v>710</v>
      </c>
      <c r="B325" s="208">
        <v>430</v>
      </c>
    </row>
    <row r="326" spans="1:2">
      <c r="A326" s="195" t="s">
        <v>711</v>
      </c>
      <c r="B326" s="208">
        <v>0</v>
      </c>
    </row>
    <row r="327" spans="1:2">
      <c r="A327" s="195" t="s">
        <v>904</v>
      </c>
      <c r="B327" s="208">
        <v>40</v>
      </c>
    </row>
    <row r="328" spans="1:2">
      <c r="A328" s="195" t="s">
        <v>905</v>
      </c>
      <c r="B328" s="208">
        <v>0</v>
      </c>
    </row>
    <row r="329" spans="1:2">
      <c r="A329" s="195" t="s">
        <v>906</v>
      </c>
      <c r="B329" s="208">
        <v>200</v>
      </c>
    </row>
    <row r="330" spans="1:2">
      <c r="A330" s="195" t="s">
        <v>718</v>
      </c>
      <c r="B330" s="208">
        <v>0</v>
      </c>
    </row>
    <row r="331" spans="1:2">
      <c r="A331" s="195" t="s">
        <v>907</v>
      </c>
      <c r="B331" s="208">
        <v>3</v>
      </c>
    </row>
    <row r="332" spans="1:2">
      <c r="A332" s="227" t="s">
        <v>908</v>
      </c>
      <c r="B332" s="208">
        <f>SUM(B333:B345)</f>
        <v>2885</v>
      </c>
    </row>
    <row r="333" spans="1:2">
      <c r="A333" s="195" t="s">
        <v>709</v>
      </c>
      <c r="B333" s="208">
        <v>1824</v>
      </c>
    </row>
    <row r="334" spans="1:2">
      <c r="A334" s="195" t="s">
        <v>710</v>
      </c>
      <c r="B334" s="208">
        <v>491</v>
      </c>
    </row>
    <row r="335" spans="1:2">
      <c r="A335" s="195" t="s">
        <v>711</v>
      </c>
      <c r="B335" s="208">
        <v>0</v>
      </c>
    </row>
    <row r="336" spans="1:2">
      <c r="A336" s="195" t="s">
        <v>909</v>
      </c>
      <c r="B336" s="208">
        <v>34</v>
      </c>
    </row>
    <row r="337" spans="1:2">
      <c r="A337" s="195" t="s">
        <v>910</v>
      </c>
      <c r="B337" s="208">
        <v>51</v>
      </c>
    </row>
    <row r="338" spans="1:2">
      <c r="A338" s="195" t="s">
        <v>911</v>
      </c>
      <c r="B338" s="208">
        <v>87</v>
      </c>
    </row>
    <row r="339" spans="1:2">
      <c r="A339" s="195" t="s">
        <v>912</v>
      </c>
      <c r="B339" s="208">
        <v>170</v>
      </c>
    </row>
    <row r="340" spans="1:2">
      <c r="A340" s="195" t="s">
        <v>913</v>
      </c>
      <c r="B340" s="208">
        <v>0</v>
      </c>
    </row>
    <row r="341" spans="1:2">
      <c r="A341" s="195" t="s">
        <v>914</v>
      </c>
      <c r="B341" s="208">
        <v>38</v>
      </c>
    </row>
    <row r="342" spans="1:2">
      <c r="A342" s="195" t="s">
        <v>915</v>
      </c>
      <c r="B342" s="208">
        <v>113</v>
      </c>
    </row>
    <row r="343" spans="1:2">
      <c r="A343" s="195" t="s">
        <v>750</v>
      </c>
      <c r="B343" s="208">
        <v>4</v>
      </c>
    </row>
    <row r="344" spans="1:2">
      <c r="A344" s="195" t="s">
        <v>718</v>
      </c>
      <c r="B344" s="208">
        <v>0</v>
      </c>
    </row>
    <row r="345" spans="1:2">
      <c r="A345" s="195" t="s">
        <v>916</v>
      </c>
      <c r="B345" s="208">
        <v>73</v>
      </c>
    </row>
    <row r="346" spans="1:2">
      <c r="A346" s="227" t="s">
        <v>917</v>
      </c>
      <c r="B346" s="208">
        <f>SUM(B347:B355)</f>
        <v>0</v>
      </c>
    </row>
    <row r="347" spans="1:2">
      <c r="A347" s="195" t="s">
        <v>709</v>
      </c>
      <c r="B347" s="208">
        <v>0</v>
      </c>
    </row>
    <row r="348" spans="1:2">
      <c r="A348" s="195" t="s">
        <v>710</v>
      </c>
      <c r="B348" s="208">
        <v>0</v>
      </c>
    </row>
    <row r="349" spans="1:2">
      <c r="A349" s="195" t="s">
        <v>711</v>
      </c>
      <c r="B349" s="208">
        <v>0</v>
      </c>
    </row>
    <row r="350" spans="1:2">
      <c r="A350" s="195" t="s">
        <v>918</v>
      </c>
      <c r="B350" s="208">
        <v>0</v>
      </c>
    </row>
    <row r="351" spans="1:2">
      <c r="A351" s="195" t="s">
        <v>919</v>
      </c>
      <c r="B351" s="208">
        <v>0</v>
      </c>
    </row>
    <row r="352" spans="1:2">
      <c r="A352" s="195" t="s">
        <v>920</v>
      </c>
      <c r="B352" s="208">
        <v>0</v>
      </c>
    </row>
    <row r="353" spans="1:2">
      <c r="A353" s="195" t="s">
        <v>750</v>
      </c>
      <c r="B353" s="208">
        <v>0</v>
      </c>
    </row>
    <row r="354" spans="1:2">
      <c r="A354" s="195" t="s">
        <v>718</v>
      </c>
      <c r="B354" s="208">
        <v>0</v>
      </c>
    </row>
    <row r="355" spans="1:2">
      <c r="A355" s="195" t="s">
        <v>921</v>
      </c>
      <c r="B355" s="208">
        <v>0</v>
      </c>
    </row>
    <row r="356" spans="1:2">
      <c r="A356" s="227" t="s">
        <v>922</v>
      </c>
      <c r="B356" s="208">
        <f>SUM(B357:B365)</f>
        <v>0</v>
      </c>
    </row>
    <row r="357" spans="1:2">
      <c r="A357" s="195" t="s">
        <v>709</v>
      </c>
      <c r="B357" s="208">
        <v>0</v>
      </c>
    </row>
    <row r="358" spans="1:2">
      <c r="A358" s="195" t="s">
        <v>710</v>
      </c>
      <c r="B358" s="208">
        <v>0</v>
      </c>
    </row>
    <row r="359" spans="1:2">
      <c r="A359" s="195" t="s">
        <v>711</v>
      </c>
      <c r="B359" s="208">
        <v>0</v>
      </c>
    </row>
    <row r="360" spans="1:2">
      <c r="A360" s="195" t="s">
        <v>923</v>
      </c>
      <c r="B360" s="208">
        <v>0</v>
      </c>
    </row>
    <row r="361" spans="1:2">
      <c r="A361" s="195" t="s">
        <v>924</v>
      </c>
      <c r="B361" s="208">
        <v>0</v>
      </c>
    </row>
    <row r="362" spans="1:2">
      <c r="A362" s="195" t="s">
        <v>925</v>
      </c>
      <c r="B362" s="208">
        <v>0</v>
      </c>
    </row>
    <row r="363" spans="1:2">
      <c r="A363" s="195" t="s">
        <v>750</v>
      </c>
      <c r="B363" s="208">
        <v>0</v>
      </c>
    </row>
    <row r="364" spans="1:2">
      <c r="A364" s="195" t="s">
        <v>718</v>
      </c>
      <c r="B364" s="208">
        <v>0</v>
      </c>
    </row>
    <row r="365" spans="1:2">
      <c r="A365" s="195" t="s">
        <v>926</v>
      </c>
      <c r="B365" s="208">
        <v>0</v>
      </c>
    </row>
    <row r="366" spans="1:2">
      <c r="A366" s="227" t="s">
        <v>927</v>
      </c>
      <c r="B366" s="208">
        <f>SUM(B367:B373)</f>
        <v>155</v>
      </c>
    </row>
    <row r="367" spans="1:2">
      <c r="A367" s="195" t="s">
        <v>709</v>
      </c>
      <c r="B367" s="208">
        <v>0</v>
      </c>
    </row>
    <row r="368" spans="1:2">
      <c r="A368" s="195" t="s">
        <v>710</v>
      </c>
      <c r="B368" s="208">
        <v>0</v>
      </c>
    </row>
    <row r="369" spans="1:2">
      <c r="A369" s="195" t="s">
        <v>711</v>
      </c>
      <c r="B369" s="208">
        <v>0</v>
      </c>
    </row>
    <row r="370" spans="1:2">
      <c r="A370" s="195" t="s">
        <v>928</v>
      </c>
      <c r="B370" s="208">
        <v>0</v>
      </c>
    </row>
    <row r="371" spans="1:2">
      <c r="A371" s="195" t="s">
        <v>929</v>
      </c>
      <c r="B371" s="208">
        <v>0</v>
      </c>
    </row>
    <row r="372" spans="1:2">
      <c r="A372" s="195" t="s">
        <v>718</v>
      </c>
      <c r="B372" s="208">
        <v>0</v>
      </c>
    </row>
    <row r="373" spans="1:2">
      <c r="A373" s="195" t="s">
        <v>930</v>
      </c>
      <c r="B373" s="208">
        <v>155</v>
      </c>
    </row>
    <row r="374" spans="1:2">
      <c r="A374" s="227" t="s">
        <v>931</v>
      </c>
      <c r="B374" s="208">
        <f>SUM(B375:B379)</f>
        <v>0</v>
      </c>
    </row>
    <row r="375" spans="1:2">
      <c r="A375" s="195" t="s">
        <v>709</v>
      </c>
      <c r="B375" s="208">
        <v>0</v>
      </c>
    </row>
    <row r="376" spans="1:2">
      <c r="A376" s="195" t="s">
        <v>710</v>
      </c>
      <c r="B376" s="208">
        <v>0</v>
      </c>
    </row>
    <row r="377" spans="1:2">
      <c r="A377" s="195" t="s">
        <v>750</v>
      </c>
      <c r="B377" s="208">
        <v>0</v>
      </c>
    </row>
    <row r="378" spans="1:2">
      <c r="A378" s="195" t="s">
        <v>932</v>
      </c>
      <c r="B378" s="208">
        <v>0</v>
      </c>
    </row>
    <row r="379" spans="1:2">
      <c r="A379" s="195" t="s">
        <v>933</v>
      </c>
      <c r="B379" s="208">
        <v>0</v>
      </c>
    </row>
    <row r="380" spans="1:2">
      <c r="A380" s="227" t="s">
        <v>934</v>
      </c>
      <c r="B380" s="208">
        <f>SUM(B381:B382)</f>
        <v>3753</v>
      </c>
    </row>
    <row r="381" spans="1:2">
      <c r="A381" s="195" t="s">
        <v>935</v>
      </c>
      <c r="B381" s="208">
        <v>87</v>
      </c>
    </row>
    <row r="382" spans="1:2">
      <c r="A382" s="195" t="s">
        <v>936</v>
      </c>
      <c r="B382" s="208">
        <v>3666</v>
      </c>
    </row>
    <row r="383" spans="1:2">
      <c r="A383" s="227" t="s">
        <v>937</v>
      </c>
      <c r="B383" s="208">
        <f>SUM(B384,B389,B396,B402,B408,B412,B416,B420,B426,B433)</f>
        <v>203976</v>
      </c>
    </row>
    <row r="384" spans="1:2">
      <c r="A384" s="227" t="s">
        <v>938</v>
      </c>
      <c r="B384" s="208">
        <f>SUM(B385:B388)</f>
        <v>13153</v>
      </c>
    </row>
    <row r="385" spans="1:2">
      <c r="A385" s="195" t="s">
        <v>709</v>
      </c>
      <c r="B385" s="208">
        <v>6228</v>
      </c>
    </row>
    <row r="386" spans="1:2">
      <c r="A386" s="195" t="s">
        <v>710</v>
      </c>
      <c r="B386" s="208">
        <v>1830</v>
      </c>
    </row>
    <row r="387" spans="1:2">
      <c r="A387" s="195" t="s">
        <v>711</v>
      </c>
      <c r="B387" s="208">
        <v>0</v>
      </c>
    </row>
    <row r="388" spans="1:2">
      <c r="A388" s="195" t="s">
        <v>939</v>
      </c>
      <c r="B388" s="208">
        <v>5095</v>
      </c>
    </row>
    <row r="389" spans="1:2">
      <c r="A389" s="227" t="s">
        <v>940</v>
      </c>
      <c r="B389" s="208">
        <f>SUM(B390:B395)</f>
        <v>167022</v>
      </c>
    </row>
    <row r="390" spans="1:2">
      <c r="A390" s="195" t="s">
        <v>941</v>
      </c>
      <c r="B390" s="208">
        <v>8414</v>
      </c>
    </row>
    <row r="391" spans="1:2">
      <c r="A391" s="195" t="s">
        <v>942</v>
      </c>
      <c r="B391" s="208">
        <v>79678</v>
      </c>
    </row>
    <row r="392" spans="1:2">
      <c r="A392" s="195" t="s">
        <v>943</v>
      </c>
      <c r="B392" s="208">
        <v>51062</v>
      </c>
    </row>
    <row r="393" spans="1:2">
      <c r="A393" s="195" t="s">
        <v>944</v>
      </c>
      <c r="B393" s="208">
        <v>23263</v>
      </c>
    </row>
    <row r="394" spans="1:2">
      <c r="A394" s="195" t="s">
        <v>945</v>
      </c>
      <c r="B394" s="208">
        <v>0</v>
      </c>
    </row>
    <row r="395" spans="1:2">
      <c r="A395" s="195" t="s">
        <v>946</v>
      </c>
      <c r="B395" s="208">
        <v>4605</v>
      </c>
    </row>
    <row r="396" spans="1:2">
      <c r="A396" s="227" t="s">
        <v>947</v>
      </c>
      <c r="B396" s="208">
        <f>SUM(B397:B401)</f>
        <v>17467</v>
      </c>
    </row>
    <row r="397" spans="1:2">
      <c r="A397" s="195" t="s">
        <v>948</v>
      </c>
      <c r="B397" s="208">
        <v>0</v>
      </c>
    </row>
    <row r="398" spans="1:2">
      <c r="A398" s="195" t="s">
        <v>949</v>
      </c>
      <c r="B398" s="208">
        <v>4110</v>
      </c>
    </row>
    <row r="399" spans="1:2">
      <c r="A399" s="195" t="s">
        <v>950</v>
      </c>
      <c r="B399" s="208">
        <v>482</v>
      </c>
    </row>
    <row r="400" spans="1:2">
      <c r="A400" s="195" t="s">
        <v>951</v>
      </c>
      <c r="B400" s="208">
        <v>12412</v>
      </c>
    </row>
    <row r="401" spans="1:2">
      <c r="A401" s="195" t="s">
        <v>952</v>
      </c>
      <c r="B401" s="208">
        <v>463</v>
      </c>
    </row>
    <row r="402" spans="1:2">
      <c r="A402" s="227" t="s">
        <v>953</v>
      </c>
      <c r="B402" s="208">
        <f>SUM(B403:B407)</f>
        <v>0</v>
      </c>
    </row>
    <row r="403" spans="1:2">
      <c r="A403" s="195" t="s">
        <v>954</v>
      </c>
      <c r="B403" s="208">
        <v>0</v>
      </c>
    </row>
    <row r="404" spans="1:2">
      <c r="A404" s="195" t="s">
        <v>955</v>
      </c>
      <c r="B404" s="208">
        <v>0</v>
      </c>
    </row>
    <row r="405" spans="1:2">
      <c r="A405" s="195" t="s">
        <v>956</v>
      </c>
      <c r="B405" s="208">
        <v>0</v>
      </c>
    </row>
    <row r="406" spans="1:2">
      <c r="A406" s="195" t="s">
        <v>957</v>
      </c>
      <c r="B406" s="208">
        <v>0</v>
      </c>
    </row>
    <row r="407" spans="1:2">
      <c r="A407" s="195" t="s">
        <v>958</v>
      </c>
      <c r="B407" s="208">
        <v>0</v>
      </c>
    </row>
    <row r="408" spans="1:2">
      <c r="A408" s="227" t="s">
        <v>959</v>
      </c>
      <c r="B408" s="208">
        <f>SUM(B409:B411)</f>
        <v>0</v>
      </c>
    </row>
    <row r="409" spans="1:2">
      <c r="A409" s="195" t="s">
        <v>960</v>
      </c>
      <c r="B409" s="208">
        <v>0</v>
      </c>
    </row>
    <row r="410" spans="1:2">
      <c r="A410" s="195" t="s">
        <v>961</v>
      </c>
      <c r="B410" s="208">
        <v>0</v>
      </c>
    </row>
    <row r="411" spans="1:2">
      <c r="A411" s="195" t="s">
        <v>962</v>
      </c>
      <c r="B411" s="208">
        <v>0</v>
      </c>
    </row>
    <row r="412" spans="1:2">
      <c r="A412" s="227" t="s">
        <v>963</v>
      </c>
      <c r="B412" s="208">
        <f>SUM(B413:B415)</f>
        <v>0</v>
      </c>
    </row>
    <row r="413" spans="1:2">
      <c r="A413" s="195" t="s">
        <v>964</v>
      </c>
      <c r="B413" s="208">
        <v>0</v>
      </c>
    </row>
    <row r="414" spans="1:2">
      <c r="A414" s="195" t="s">
        <v>965</v>
      </c>
      <c r="B414" s="208">
        <v>0</v>
      </c>
    </row>
    <row r="415" spans="1:2">
      <c r="A415" s="195" t="s">
        <v>966</v>
      </c>
      <c r="B415" s="208">
        <v>0</v>
      </c>
    </row>
    <row r="416" spans="1:2">
      <c r="A416" s="227" t="s">
        <v>967</v>
      </c>
      <c r="B416" s="208">
        <f>SUM(B417:B419)</f>
        <v>938</v>
      </c>
    </row>
    <row r="417" spans="1:2">
      <c r="A417" s="195" t="s">
        <v>968</v>
      </c>
      <c r="B417" s="208">
        <v>938</v>
      </c>
    </row>
    <row r="418" spans="1:2">
      <c r="A418" s="195" t="s">
        <v>969</v>
      </c>
      <c r="B418" s="208">
        <v>0</v>
      </c>
    </row>
    <row r="419" spans="1:2">
      <c r="A419" s="195" t="s">
        <v>970</v>
      </c>
      <c r="B419" s="208">
        <v>0</v>
      </c>
    </row>
    <row r="420" spans="1:2">
      <c r="A420" s="227" t="s">
        <v>971</v>
      </c>
      <c r="B420" s="208">
        <f>SUM(B421:B425)</f>
        <v>1821</v>
      </c>
    </row>
    <row r="421" spans="1:2">
      <c r="A421" s="195" t="s">
        <v>972</v>
      </c>
      <c r="B421" s="208">
        <v>0</v>
      </c>
    </row>
    <row r="422" spans="1:2">
      <c r="A422" s="195" t="s">
        <v>973</v>
      </c>
      <c r="B422" s="208">
        <v>1821</v>
      </c>
    </row>
    <row r="423" spans="1:2">
      <c r="A423" s="195" t="s">
        <v>974</v>
      </c>
      <c r="B423" s="208">
        <v>0</v>
      </c>
    </row>
    <row r="424" spans="1:2">
      <c r="A424" s="195" t="s">
        <v>975</v>
      </c>
      <c r="B424" s="208">
        <v>0</v>
      </c>
    </row>
    <row r="425" spans="1:2">
      <c r="A425" s="195" t="s">
        <v>976</v>
      </c>
      <c r="B425" s="208">
        <v>0</v>
      </c>
    </row>
    <row r="426" spans="1:2">
      <c r="A426" s="227" t="s">
        <v>977</v>
      </c>
      <c r="B426" s="208">
        <f>SUM(B427:B432)</f>
        <v>3378</v>
      </c>
    </row>
    <row r="427" spans="1:2">
      <c r="A427" s="195" t="s">
        <v>978</v>
      </c>
      <c r="B427" s="208">
        <v>1893</v>
      </c>
    </row>
    <row r="428" spans="1:2">
      <c r="A428" s="195" t="s">
        <v>979</v>
      </c>
      <c r="B428" s="208">
        <v>114</v>
      </c>
    </row>
    <row r="429" spans="1:2">
      <c r="A429" s="195" t="s">
        <v>980</v>
      </c>
      <c r="B429" s="208">
        <v>0</v>
      </c>
    </row>
    <row r="430" spans="1:2">
      <c r="A430" s="195" t="s">
        <v>981</v>
      </c>
      <c r="B430" s="208">
        <v>267</v>
      </c>
    </row>
    <row r="431" spans="1:2">
      <c r="A431" s="195" t="s">
        <v>982</v>
      </c>
      <c r="B431" s="208">
        <v>0</v>
      </c>
    </row>
    <row r="432" spans="1:2">
      <c r="A432" s="195" t="s">
        <v>983</v>
      </c>
      <c r="B432" s="208">
        <v>1104</v>
      </c>
    </row>
    <row r="433" spans="1:2">
      <c r="A433" s="227" t="s">
        <v>984</v>
      </c>
      <c r="B433" s="208">
        <f>B434</f>
        <v>197</v>
      </c>
    </row>
    <row r="434" spans="1:2">
      <c r="A434" s="195" t="s">
        <v>985</v>
      </c>
      <c r="B434" s="208">
        <v>197</v>
      </c>
    </row>
    <row r="435" spans="1:2">
      <c r="A435" s="227" t="s">
        <v>986</v>
      </c>
      <c r="B435" s="208">
        <f>SUM(B436,B441,B450,B456,B461,B466,B471,B478,B482,B486)</f>
        <v>18161</v>
      </c>
    </row>
    <row r="436" spans="1:2">
      <c r="A436" s="227" t="s">
        <v>987</v>
      </c>
      <c r="B436" s="208">
        <f>SUM(B437:B440)</f>
        <v>2192</v>
      </c>
    </row>
    <row r="437" spans="1:2">
      <c r="A437" s="195" t="s">
        <v>709</v>
      </c>
      <c r="B437" s="208">
        <v>824</v>
      </c>
    </row>
    <row r="438" spans="1:2">
      <c r="A438" s="195" t="s">
        <v>710</v>
      </c>
      <c r="B438" s="208">
        <v>249</v>
      </c>
    </row>
    <row r="439" spans="1:2">
      <c r="A439" s="195" t="s">
        <v>711</v>
      </c>
      <c r="B439" s="208">
        <v>0</v>
      </c>
    </row>
    <row r="440" spans="1:2">
      <c r="A440" s="195" t="s">
        <v>988</v>
      </c>
      <c r="B440" s="208">
        <v>1119</v>
      </c>
    </row>
    <row r="441" spans="1:2">
      <c r="A441" s="227" t="s">
        <v>989</v>
      </c>
      <c r="B441" s="208">
        <f>SUM(B442:B449)</f>
        <v>0</v>
      </c>
    </row>
    <row r="442" spans="1:2">
      <c r="A442" s="195" t="s">
        <v>990</v>
      </c>
      <c r="B442" s="208">
        <v>0</v>
      </c>
    </row>
    <row r="443" spans="1:2">
      <c r="A443" s="195" t="s">
        <v>991</v>
      </c>
      <c r="B443" s="208">
        <v>0</v>
      </c>
    </row>
    <row r="444" spans="1:2">
      <c r="A444" s="195" t="s">
        <v>992</v>
      </c>
      <c r="B444" s="208">
        <v>0</v>
      </c>
    </row>
    <row r="445" spans="1:2">
      <c r="A445" s="195" t="s">
        <v>993</v>
      </c>
      <c r="B445" s="208">
        <v>0</v>
      </c>
    </row>
    <row r="446" spans="1:2">
      <c r="A446" s="195" t="s">
        <v>994</v>
      </c>
      <c r="B446" s="208">
        <v>0</v>
      </c>
    </row>
    <row r="447" spans="1:2">
      <c r="A447" s="195" t="s">
        <v>995</v>
      </c>
      <c r="B447" s="208">
        <v>0</v>
      </c>
    </row>
    <row r="448" spans="1:2">
      <c r="A448" s="195" t="s">
        <v>996</v>
      </c>
      <c r="B448" s="208">
        <v>0</v>
      </c>
    </row>
    <row r="449" spans="1:2">
      <c r="A449" s="195" t="s">
        <v>997</v>
      </c>
      <c r="B449" s="208">
        <v>0</v>
      </c>
    </row>
    <row r="450" spans="1:2">
      <c r="A450" s="227" t="s">
        <v>998</v>
      </c>
      <c r="B450" s="208">
        <f>SUM(B451:B455)</f>
        <v>0</v>
      </c>
    </row>
    <row r="451" spans="1:2">
      <c r="A451" s="195" t="s">
        <v>990</v>
      </c>
      <c r="B451" s="208">
        <v>0</v>
      </c>
    </row>
    <row r="452" spans="1:2">
      <c r="A452" s="195" t="s">
        <v>999</v>
      </c>
      <c r="B452" s="208">
        <v>0</v>
      </c>
    </row>
    <row r="453" spans="1:2">
      <c r="A453" s="195" t="s">
        <v>1000</v>
      </c>
      <c r="B453" s="208">
        <v>0</v>
      </c>
    </row>
    <row r="454" spans="1:2">
      <c r="A454" s="195" t="s">
        <v>1001</v>
      </c>
      <c r="B454" s="208">
        <v>0</v>
      </c>
    </row>
    <row r="455" spans="1:2">
      <c r="A455" s="195" t="s">
        <v>1002</v>
      </c>
      <c r="B455" s="208">
        <v>0</v>
      </c>
    </row>
    <row r="456" spans="1:2">
      <c r="A456" s="227" t="s">
        <v>1003</v>
      </c>
      <c r="B456" s="208">
        <f>SUM(B457:B460)</f>
        <v>759</v>
      </c>
    </row>
    <row r="457" spans="1:2">
      <c r="A457" s="195" t="s">
        <v>990</v>
      </c>
      <c r="B457" s="208">
        <v>0</v>
      </c>
    </row>
    <row r="458" spans="1:2">
      <c r="A458" s="195" t="s">
        <v>1004</v>
      </c>
      <c r="B458" s="208">
        <v>125</v>
      </c>
    </row>
    <row r="459" spans="1:2">
      <c r="A459" s="195" t="s">
        <v>1005</v>
      </c>
      <c r="B459" s="208">
        <v>0</v>
      </c>
    </row>
    <row r="460" spans="1:2">
      <c r="A460" s="195" t="s">
        <v>1006</v>
      </c>
      <c r="B460" s="208">
        <v>634</v>
      </c>
    </row>
    <row r="461" spans="1:2">
      <c r="A461" s="227" t="s">
        <v>1007</v>
      </c>
      <c r="B461" s="208">
        <f>SUM(B462:B465)</f>
        <v>266</v>
      </c>
    </row>
    <row r="462" spans="1:2">
      <c r="A462" s="195" t="s">
        <v>990</v>
      </c>
      <c r="B462" s="208">
        <v>0</v>
      </c>
    </row>
    <row r="463" spans="1:2">
      <c r="A463" s="195" t="s">
        <v>1008</v>
      </c>
      <c r="B463" s="208">
        <v>19</v>
      </c>
    </row>
    <row r="464" spans="1:2">
      <c r="A464" s="195" t="s">
        <v>1009</v>
      </c>
      <c r="B464" s="208">
        <v>0</v>
      </c>
    </row>
    <row r="465" spans="1:2">
      <c r="A465" s="195" t="s">
        <v>1010</v>
      </c>
      <c r="B465" s="208">
        <v>247</v>
      </c>
    </row>
    <row r="466" spans="1:2">
      <c r="A466" s="227" t="s">
        <v>1011</v>
      </c>
      <c r="B466" s="208">
        <f>SUM(B467:B470)</f>
        <v>67</v>
      </c>
    </row>
    <row r="467" spans="1:2">
      <c r="A467" s="195" t="s">
        <v>1012</v>
      </c>
      <c r="B467" s="208">
        <v>47</v>
      </c>
    </row>
    <row r="468" spans="1:2">
      <c r="A468" s="195" t="s">
        <v>1013</v>
      </c>
      <c r="B468" s="208">
        <v>0</v>
      </c>
    </row>
    <row r="469" spans="1:2">
      <c r="A469" s="195" t="s">
        <v>1014</v>
      </c>
      <c r="B469" s="208">
        <v>0</v>
      </c>
    </row>
    <row r="470" spans="1:2">
      <c r="A470" s="195" t="s">
        <v>1015</v>
      </c>
      <c r="B470" s="208">
        <v>20</v>
      </c>
    </row>
    <row r="471" spans="1:2">
      <c r="A471" s="227" t="s">
        <v>1016</v>
      </c>
      <c r="B471" s="208">
        <f>SUM(B472:B477)</f>
        <v>585</v>
      </c>
    </row>
    <row r="472" spans="1:2">
      <c r="A472" s="195" t="s">
        <v>990</v>
      </c>
      <c r="B472" s="208">
        <v>189</v>
      </c>
    </row>
    <row r="473" spans="1:2">
      <c r="A473" s="195" t="s">
        <v>1017</v>
      </c>
      <c r="B473" s="208">
        <v>151</v>
      </c>
    </row>
    <row r="474" spans="1:2">
      <c r="A474" s="195" t="s">
        <v>1018</v>
      </c>
      <c r="B474" s="208">
        <v>0</v>
      </c>
    </row>
    <row r="475" spans="1:2">
      <c r="A475" s="195" t="s">
        <v>1019</v>
      </c>
      <c r="B475" s="208">
        <v>0</v>
      </c>
    </row>
    <row r="476" spans="1:2">
      <c r="A476" s="195" t="s">
        <v>1020</v>
      </c>
      <c r="B476" s="208">
        <v>183</v>
      </c>
    </row>
    <row r="477" spans="1:2">
      <c r="A477" s="195" t="s">
        <v>1021</v>
      </c>
      <c r="B477" s="208">
        <v>62</v>
      </c>
    </row>
    <row r="478" spans="1:2">
      <c r="A478" s="227" t="s">
        <v>1022</v>
      </c>
      <c r="B478" s="208">
        <f>SUM(B479:B481)</f>
        <v>50</v>
      </c>
    </row>
    <row r="479" spans="1:2">
      <c r="A479" s="195" t="s">
        <v>1023</v>
      </c>
      <c r="B479" s="208">
        <v>0</v>
      </c>
    </row>
    <row r="480" spans="1:2">
      <c r="A480" s="195" t="s">
        <v>1024</v>
      </c>
      <c r="B480" s="208">
        <v>0</v>
      </c>
    </row>
    <row r="481" spans="1:2">
      <c r="A481" s="195" t="s">
        <v>1025</v>
      </c>
      <c r="B481" s="208">
        <v>50</v>
      </c>
    </row>
    <row r="482" spans="1:2">
      <c r="A482" s="227" t="s">
        <v>1026</v>
      </c>
      <c r="B482" s="208">
        <f>SUM(B483:B485)</f>
        <v>350</v>
      </c>
    </row>
    <row r="483" spans="1:2">
      <c r="A483" s="195" t="s">
        <v>1027</v>
      </c>
      <c r="B483" s="208">
        <v>0</v>
      </c>
    </row>
    <row r="484" spans="1:2">
      <c r="A484" s="195" t="s">
        <v>1028</v>
      </c>
      <c r="B484" s="208">
        <v>350</v>
      </c>
    </row>
    <row r="485" spans="1:2">
      <c r="A485" s="195" t="s">
        <v>1029</v>
      </c>
      <c r="B485" s="208">
        <v>0</v>
      </c>
    </row>
    <row r="486" spans="1:2">
      <c r="A486" s="227" t="s">
        <v>1030</v>
      </c>
      <c r="B486" s="208">
        <f>SUM(B487:B490)</f>
        <v>13892</v>
      </c>
    </row>
    <row r="487" spans="1:2">
      <c r="A487" s="195" t="s">
        <v>1031</v>
      </c>
      <c r="B487" s="208">
        <v>525</v>
      </c>
    </row>
    <row r="488" spans="1:2">
      <c r="A488" s="195" t="s">
        <v>1032</v>
      </c>
      <c r="B488" s="208">
        <v>0</v>
      </c>
    </row>
    <row r="489" spans="1:2">
      <c r="A489" s="195" t="s">
        <v>1033</v>
      </c>
      <c r="B489" s="208">
        <v>0</v>
      </c>
    </row>
    <row r="490" spans="1:2">
      <c r="A490" s="195" t="s">
        <v>1034</v>
      </c>
      <c r="B490" s="208">
        <v>13367</v>
      </c>
    </row>
    <row r="491" spans="1:2">
      <c r="A491" s="227" t="s">
        <v>1035</v>
      </c>
      <c r="B491" s="208">
        <f>SUM(B492,B508,B516,B527,B536,B544)</f>
        <v>17612</v>
      </c>
    </row>
    <row r="492" spans="1:2">
      <c r="A492" s="227" t="s">
        <v>1036</v>
      </c>
      <c r="B492" s="208">
        <f>SUM(B493:B507)</f>
        <v>8007</v>
      </c>
    </row>
    <row r="493" spans="1:2">
      <c r="A493" s="195" t="s">
        <v>709</v>
      </c>
      <c r="B493" s="208">
        <v>1390</v>
      </c>
    </row>
    <row r="494" spans="1:2">
      <c r="A494" s="195" t="s">
        <v>710</v>
      </c>
      <c r="B494" s="208">
        <v>1014</v>
      </c>
    </row>
    <row r="495" spans="1:2">
      <c r="A495" s="195" t="s">
        <v>711</v>
      </c>
      <c r="B495" s="208">
        <v>0</v>
      </c>
    </row>
    <row r="496" spans="1:2">
      <c r="A496" s="195" t="s">
        <v>1037</v>
      </c>
      <c r="B496" s="208">
        <v>742</v>
      </c>
    </row>
    <row r="497" spans="1:2">
      <c r="A497" s="195" t="s">
        <v>1038</v>
      </c>
      <c r="B497" s="208">
        <v>126</v>
      </c>
    </row>
    <row r="498" spans="1:2">
      <c r="A498" s="195" t="s">
        <v>1039</v>
      </c>
      <c r="B498" s="208">
        <v>0</v>
      </c>
    </row>
    <row r="499" spans="1:2">
      <c r="A499" s="195" t="s">
        <v>1040</v>
      </c>
      <c r="B499" s="208">
        <v>633</v>
      </c>
    </row>
    <row r="500" spans="1:2">
      <c r="A500" s="195" t="s">
        <v>1041</v>
      </c>
      <c r="B500" s="208">
        <v>116</v>
      </c>
    </row>
    <row r="501" spans="1:2">
      <c r="A501" s="195" t="s">
        <v>1042</v>
      </c>
      <c r="B501" s="208">
        <v>2130</v>
      </c>
    </row>
    <row r="502" spans="1:2">
      <c r="A502" s="195" t="s">
        <v>1043</v>
      </c>
      <c r="B502" s="208">
        <v>0</v>
      </c>
    </row>
    <row r="503" spans="1:2">
      <c r="A503" s="195" t="s">
        <v>1044</v>
      </c>
      <c r="B503" s="208">
        <v>271</v>
      </c>
    </row>
    <row r="504" spans="1:2">
      <c r="A504" s="195" t="s">
        <v>1045</v>
      </c>
      <c r="B504" s="208">
        <v>0</v>
      </c>
    </row>
    <row r="505" spans="1:2">
      <c r="A505" s="195" t="s">
        <v>1046</v>
      </c>
      <c r="B505" s="208">
        <v>0</v>
      </c>
    </row>
    <row r="506" spans="1:2">
      <c r="A506" s="195" t="s">
        <v>1047</v>
      </c>
      <c r="B506" s="208">
        <v>0</v>
      </c>
    </row>
    <row r="507" spans="1:2">
      <c r="A507" s="195" t="s">
        <v>1048</v>
      </c>
      <c r="B507" s="208">
        <v>1585</v>
      </c>
    </row>
    <row r="508" spans="1:2">
      <c r="A508" s="227" t="s">
        <v>1049</v>
      </c>
      <c r="B508" s="208">
        <f>SUM(B509:B515)</f>
        <v>2179</v>
      </c>
    </row>
    <row r="509" spans="1:2">
      <c r="A509" s="195" t="s">
        <v>709</v>
      </c>
      <c r="B509" s="208">
        <v>146</v>
      </c>
    </row>
    <row r="510" spans="1:2">
      <c r="A510" s="195" t="s">
        <v>710</v>
      </c>
      <c r="B510" s="208">
        <v>0</v>
      </c>
    </row>
    <row r="511" spans="1:2">
      <c r="A511" s="195" t="s">
        <v>711</v>
      </c>
      <c r="B511" s="208">
        <v>0</v>
      </c>
    </row>
    <row r="512" spans="1:2">
      <c r="A512" s="195" t="s">
        <v>1050</v>
      </c>
      <c r="B512" s="208">
        <v>114</v>
      </c>
    </row>
    <row r="513" spans="1:2">
      <c r="A513" s="195" t="s">
        <v>1051</v>
      </c>
      <c r="B513" s="208">
        <v>1919</v>
      </c>
    </row>
    <row r="514" spans="1:2">
      <c r="A514" s="195" t="s">
        <v>1052</v>
      </c>
      <c r="B514" s="208">
        <v>0</v>
      </c>
    </row>
    <row r="515" spans="1:2">
      <c r="A515" s="195" t="s">
        <v>1053</v>
      </c>
      <c r="B515" s="208">
        <v>0</v>
      </c>
    </row>
    <row r="516" spans="1:2">
      <c r="A516" s="227" t="s">
        <v>1054</v>
      </c>
      <c r="B516" s="208">
        <f>SUM(B517:B526)</f>
        <v>431</v>
      </c>
    </row>
    <row r="517" spans="1:2">
      <c r="A517" s="195" t="s">
        <v>709</v>
      </c>
      <c r="B517" s="208">
        <v>0</v>
      </c>
    </row>
    <row r="518" spans="1:2">
      <c r="A518" s="195" t="s">
        <v>710</v>
      </c>
      <c r="B518" s="208">
        <v>0</v>
      </c>
    </row>
    <row r="519" spans="1:2">
      <c r="A519" s="195" t="s">
        <v>711</v>
      </c>
      <c r="B519" s="208">
        <v>0</v>
      </c>
    </row>
    <row r="520" spans="1:2">
      <c r="A520" s="195" t="s">
        <v>1055</v>
      </c>
      <c r="B520" s="208">
        <v>0</v>
      </c>
    </row>
    <row r="521" spans="1:2">
      <c r="A521" s="195" t="s">
        <v>1056</v>
      </c>
      <c r="B521" s="208">
        <v>0</v>
      </c>
    </row>
    <row r="522" spans="1:2">
      <c r="A522" s="195" t="s">
        <v>1057</v>
      </c>
      <c r="B522" s="208">
        <v>0</v>
      </c>
    </row>
    <row r="523" spans="1:2">
      <c r="A523" s="195" t="s">
        <v>1058</v>
      </c>
      <c r="B523" s="208">
        <v>224</v>
      </c>
    </row>
    <row r="524" spans="1:2">
      <c r="A524" s="195" t="s">
        <v>1059</v>
      </c>
      <c r="B524" s="208">
        <v>207</v>
      </c>
    </row>
    <row r="525" spans="1:2">
      <c r="A525" s="195" t="s">
        <v>1060</v>
      </c>
      <c r="B525" s="208">
        <v>0</v>
      </c>
    </row>
    <row r="526" spans="1:2">
      <c r="A526" s="195" t="s">
        <v>1061</v>
      </c>
      <c r="B526" s="208">
        <v>0</v>
      </c>
    </row>
    <row r="527" spans="1:2">
      <c r="A527" s="209" t="s">
        <v>1062</v>
      </c>
      <c r="B527" s="208">
        <f>SUM(B528:B535)</f>
        <v>4787</v>
      </c>
    </row>
    <row r="528" spans="1:2">
      <c r="A528" s="210" t="s">
        <v>709</v>
      </c>
      <c r="B528" s="208">
        <v>0</v>
      </c>
    </row>
    <row r="529" spans="1:2">
      <c r="A529" s="210" t="s">
        <v>710</v>
      </c>
      <c r="B529" s="208">
        <v>0</v>
      </c>
    </row>
    <row r="530" spans="1:2">
      <c r="A530" s="210" t="s">
        <v>711</v>
      </c>
      <c r="B530" s="208">
        <v>0</v>
      </c>
    </row>
    <row r="531" spans="1:2">
      <c r="A531" s="210" t="s">
        <v>1063</v>
      </c>
      <c r="B531" s="208">
        <v>2567</v>
      </c>
    </row>
    <row r="532" spans="1:2">
      <c r="A532" s="210" t="s">
        <v>1064</v>
      </c>
      <c r="B532" s="208">
        <v>2186</v>
      </c>
    </row>
    <row r="533" spans="1:2">
      <c r="A533" s="210" t="s">
        <v>1065</v>
      </c>
      <c r="B533" s="208">
        <v>0</v>
      </c>
    </row>
    <row r="534" spans="1:2">
      <c r="A534" s="210" t="s">
        <v>1066</v>
      </c>
      <c r="B534" s="208">
        <v>27</v>
      </c>
    </row>
    <row r="535" spans="1:2">
      <c r="A535" s="210" t="s">
        <v>1067</v>
      </c>
      <c r="B535" s="208">
        <v>7</v>
      </c>
    </row>
    <row r="536" spans="1:2">
      <c r="A536" s="209" t="s">
        <v>1068</v>
      </c>
      <c r="B536" s="208">
        <f>SUM(B537:B543)</f>
        <v>100</v>
      </c>
    </row>
    <row r="537" spans="1:2">
      <c r="A537" s="210" t="s">
        <v>709</v>
      </c>
      <c r="B537" s="208">
        <v>0</v>
      </c>
    </row>
    <row r="538" spans="1:2">
      <c r="A538" s="210" t="s">
        <v>710</v>
      </c>
      <c r="B538" s="208">
        <v>2</v>
      </c>
    </row>
    <row r="539" spans="1:2">
      <c r="A539" s="210" t="s">
        <v>711</v>
      </c>
      <c r="B539" s="208">
        <v>0</v>
      </c>
    </row>
    <row r="540" spans="1:2">
      <c r="A540" s="210" t="s">
        <v>1069</v>
      </c>
      <c r="B540" s="208">
        <v>0</v>
      </c>
    </row>
    <row r="541" spans="1:2">
      <c r="A541" s="210" t="s">
        <v>1070</v>
      </c>
      <c r="B541" s="208">
        <v>0</v>
      </c>
    </row>
    <row r="542" spans="1:2">
      <c r="A542" s="210" t="s">
        <v>1071</v>
      </c>
      <c r="B542" s="208">
        <v>78</v>
      </c>
    </row>
    <row r="543" spans="1:2">
      <c r="A543" s="210" t="s">
        <v>1072</v>
      </c>
      <c r="B543" s="208">
        <v>20</v>
      </c>
    </row>
    <row r="544" spans="1:2">
      <c r="A544" s="227" t="s">
        <v>1073</v>
      </c>
      <c r="B544" s="208">
        <f>SUM(B545:B547)</f>
        <v>2108</v>
      </c>
    </row>
    <row r="545" spans="1:2">
      <c r="A545" s="195" t="s">
        <v>1074</v>
      </c>
      <c r="B545" s="208">
        <v>1560</v>
      </c>
    </row>
    <row r="546" spans="1:2">
      <c r="A546" s="195" t="s">
        <v>1075</v>
      </c>
      <c r="B546" s="208">
        <v>0</v>
      </c>
    </row>
    <row r="547" spans="1:2">
      <c r="A547" s="195" t="s">
        <v>1076</v>
      </c>
      <c r="B547" s="208">
        <v>548</v>
      </c>
    </row>
    <row r="548" spans="1:2">
      <c r="A548" s="227" t="s">
        <v>1077</v>
      </c>
      <c r="B548" s="208">
        <f>SUM(B549,B568,B576,B578,B587,B591,B601,B610,B617,B625,B634,B639,B642,B645,B648,B651,B654,B658,B662,B670,B673)</f>
        <v>157329</v>
      </c>
    </row>
    <row r="549" spans="1:2">
      <c r="A549" s="227" t="s">
        <v>1078</v>
      </c>
      <c r="B549" s="208">
        <f>SUM(B550:B567)</f>
        <v>8803</v>
      </c>
    </row>
    <row r="550" spans="1:2">
      <c r="A550" s="195" t="s">
        <v>709</v>
      </c>
      <c r="B550" s="208">
        <v>3822</v>
      </c>
    </row>
    <row r="551" spans="1:2">
      <c r="A551" s="195" t="s">
        <v>710</v>
      </c>
      <c r="B551" s="208">
        <v>996</v>
      </c>
    </row>
    <row r="552" spans="1:2">
      <c r="A552" s="195" t="s">
        <v>711</v>
      </c>
      <c r="B552" s="208">
        <v>0</v>
      </c>
    </row>
    <row r="553" spans="1:2">
      <c r="A553" s="195" t="s">
        <v>1079</v>
      </c>
      <c r="B553" s="208">
        <v>25</v>
      </c>
    </row>
    <row r="554" spans="1:2">
      <c r="A554" s="195" t="s">
        <v>1080</v>
      </c>
      <c r="B554" s="208">
        <v>242</v>
      </c>
    </row>
    <row r="555" spans="1:2">
      <c r="A555" s="195" t="s">
        <v>1081</v>
      </c>
      <c r="B555" s="208">
        <v>197</v>
      </c>
    </row>
    <row r="556" spans="1:2">
      <c r="A556" s="195" t="s">
        <v>1082</v>
      </c>
      <c r="B556" s="208">
        <v>35</v>
      </c>
    </row>
    <row r="557" spans="1:2">
      <c r="A557" s="195" t="s">
        <v>750</v>
      </c>
      <c r="B557" s="208">
        <v>218</v>
      </c>
    </row>
    <row r="558" spans="1:2">
      <c r="A558" s="195" t="s">
        <v>1083</v>
      </c>
      <c r="B558" s="208">
        <v>227</v>
      </c>
    </row>
    <row r="559" spans="1:2">
      <c r="A559" s="195" t="s">
        <v>1084</v>
      </c>
      <c r="B559" s="208">
        <v>0</v>
      </c>
    </row>
    <row r="560" spans="1:2">
      <c r="A560" s="195" t="s">
        <v>1085</v>
      </c>
      <c r="B560" s="208">
        <v>0</v>
      </c>
    </row>
    <row r="561" spans="1:2">
      <c r="A561" s="195" t="s">
        <v>1086</v>
      </c>
      <c r="B561" s="208">
        <v>24</v>
      </c>
    </row>
    <row r="562" spans="1:2">
      <c r="A562" s="195" t="s">
        <v>1087</v>
      </c>
      <c r="B562" s="208">
        <v>0</v>
      </c>
    </row>
    <row r="563" spans="1:2">
      <c r="A563" s="195" t="s">
        <v>1088</v>
      </c>
      <c r="B563" s="208">
        <v>0</v>
      </c>
    </row>
    <row r="564" spans="1:2">
      <c r="A564" s="195" t="s">
        <v>1089</v>
      </c>
      <c r="B564" s="208">
        <v>0</v>
      </c>
    </row>
    <row r="565" spans="1:2">
      <c r="A565" s="195" t="s">
        <v>1090</v>
      </c>
      <c r="B565" s="208">
        <v>248</v>
      </c>
    </row>
    <row r="566" spans="1:2">
      <c r="A566" s="195" t="s">
        <v>718</v>
      </c>
      <c r="B566" s="208">
        <v>471</v>
      </c>
    </row>
    <row r="567" spans="1:2">
      <c r="A567" s="195" t="s">
        <v>1091</v>
      </c>
      <c r="B567" s="208">
        <v>2298</v>
      </c>
    </row>
    <row r="568" spans="1:2">
      <c r="A568" s="227" t="s">
        <v>1092</v>
      </c>
      <c r="B568" s="208">
        <f>SUM(B569:B575)</f>
        <v>5090</v>
      </c>
    </row>
    <row r="569" spans="1:2">
      <c r="A569" s="195" t="s">
        <v>709</v>
      </c>
      <c r="B569" s="208">
        <v>1571</v>
      </c>
    </row>
    <row r="570" spans="1:2">
      <c r="A570" s="195" t="s">
        <v>710</v>
      </c>
      <c r="B570" s="208">
        <v>1143</v>
      </c>
    </row>
    <row r="571" spans="1:2">
      <c r="A571" s="195" t="s">
        <v>711</v>
      </c>
      <c r="B571" s="208">
        <v>0</v>
      </c>
    </row>
    <row r="572" spans="1:2">
      <c r="A572" s="195" t="s">
        <v>1093</v>
      </c>
      <c r="B572" s="208">
        <v>38</v>
      </c>
    </row>
    <row r="573" spans="1:2">
      <c r="A573" s="195" t="s">
        <v>1094</v>
      </c>
      <c r="B573" s="208">
        <v>118</v>
      </c>
    </row>
    <row r="574" spans="1:2">
      <c r="A574" s="195" t="s">
        <v>1095</v>
      </c>
      <c r="B574" s="208">
        <v>1220</v>
      </c>
    </row>
    <row r="575" spans="1:2">
      <c r="A575" s="195" t="s">
        <v>1096</v>
      </c>
      <c r="B575" s="208">
        <v>1000</v>
      </c>
    </row>
    <row r="576" spans="1:2">
      <c r="A576" s="227" t="s">
        <v>1097</v>
      </c>
      <c r="B576" s="208">
        <f>B577</f>
        <v>0</v>
      </c>
    </row>
    <row r="577" spans="1:2">
      <c r="A577" s="195" t="s">
        <v>1098</v>
      </c>
      <c r="B577" s="208">
        <v>0</v>
      </c>
    </row>
    <row r="578" spans="1:2">
      <c r="A578" s="227" t="s">
        <v>1099</v>
      </c>
      <c r="B578" s="208">
        <f>SUM(B579:B586)</f>
        <v>40252</v>
      </c>
    </row>
    <row r="579" spans="1:2">
      <c r="A579" s="195" t="s">
        <v>1100</v>
      </c>
      <c r="B579" s="208">
        <v>6113</v>
      </c>
    </row>
    <row r="580" spans="1:2">
      <c r="A580" s="195" t="s">
        <v>1101</v>
      </c>
      <c r="B580" s="208">
        <v>1398</v>
      </c>
    </row>
    <row r="581" spans="1:2">
      <c r="A581" s="195" t="s">
        <v>1102</v>
      </c>
      <c r="B581" s="208">
        <v>0</v>
      </c>
    </row>
    <row r="582" spans="1:2">
      <c r="A582" s="195" t="s">
        <v>1103</v>
      </c>
      <c r="B582" s="208">
        <v>14271</v>
      </c>
    </row>
    <row r="583" spans="1:2">
      <c r="A583" s="195" t="s">
        <v>1104</v>
      </c>
      <c r="B583" s="208">
        <v>69</v>
      </c>
    </row>
    <row r="584" spans="1:2">
      <c r="A584" s="195" t="s">
        <v>1105</v>
      </c>
      <c r="B584" s="208">
        <v>18311</v>
      </c>
    </row>
    <row r="585" spans="1:2">
      <c r="A585" s="195" t="s">
        <v>1106</v>
      </c>
      <c r="B585" s="208">
        <v>2</v>
      </c>
    </row>
    <row r="586" spans="1:2">
      <c r="A586" s="195" t="s">
        <v>1107</v>
      </c>
      <c r="B586" s="208">
        <v>88</v>
      </c>
    </row>
    <row r="587" spans="1:2">
      <c r="A587" s="227" t="s">
        <v>1108</v>
      </c>
      <c r="B587" s="208">
        <f>SUM(B588:B590)</f>
        <v>50</v>
      </c>
    </row>
    <row r="588" spans="1:2">
      <c r="A588" s="195" t="s">
        <v>1109</v>
      </c>
      <c r="B588" s="208">
        <v>50</v>
      </c>
    </row>
    <row r="589" spans="1:2">
      <c r="A589" s="195" t="s">
        <v>1110</v>
      </c>
      <c r="B589" s="208">
        <v>0</v>
      </c>
    </row>
    <row r="590" spans="1:2">
      <c r="A590" s="195" t="s">
        <v>1111</v>
      </c>
      <c r="B590" s="208">
        <v>0</v>
      </c>
    </row>
    <row r="591" spans="1:2">
      <c r="A591" s="227" t="s">
        <v>1112</v>
      </c>
      <c r="B591" s="208">
        <f>SUM(B592:B600)</f>
        <v>6265</v>
      </c>
    </row>
    <row r="592" spans="1:2">
      <c r="A592" s="195" t="s">
        <v>1113</v>
      </c>
      <c r="B592" s="208">
        <v>1171</v>
      </c>
    </row>
    <row r="593" spans="1:2">
      <c r="A593" s="195" t="s">
        <v>1114</v>
      </c>
      <c r="B593" s="208">
        <v>742</v>
      </c>
    </row>
    <row r="594" spans="1:2">
      <c r="A594" s="195" t="s">
        <v>1115</v>
      </c>
      <c r="B594" s="208">
        <v>305</v>
      </c>
    </row>
    <row r="595" spans="1:2">
      <c r="A595" s="195" t="s">
        <v>1116</v>
      </c>
      <c r="B595" s="208">
        <v>686</v>
      </c>
    </row>
    <row r="596" spans="1:2">
      <c r="A596" s="195" t="s">
        <v>1117</v>
      </c>
      <c r="B596" s="208">
        <v>0</v>
      </c>
    </row>
    <row r="597" spans="1:2">
      <c r="A597" s="195" t="s">
        <v>1118</v>
      </c>
      <c r="B597" s="208">
        <v>25</v>
      </c>
    </row>
    <row r="598" spans="1:2">
      <c r="A598" s="195" t="s">
        <v>1119</v>
      </c>
      <c r="B598" s="208">
        <v>17</v>
      </c>
    </row>
    <row r="599" spans="1:2">
      <c r="A599" s="195" t="s">
        <v>1120</v>
      </c>
      <c r="B599" s="208">
        <v>158</v>
      </c>
    </row>
    <row r="600" spans="1:2">
      <c r="A600" s="195" t="s">
        <v>1121</v>
      </c>
      <c r="B600" s="208">
        <v>3161</v>
      </c>
    </row>
    <row r="601" spans="1:2">
      <c r="A601" s="227" t="s">
        <v>1122</v>
      </c>
      <c r="B601" s="208">
        <f>SUM(B602:B609)</f>
        <v>9948</v>
      </c>
    </row>
    <row r="602" spans="1:2">
      <c r="A602" s="195" t="s">
        <v>1123</v>
      </c>
      <c r="B602" s="208">
        <v>52</v>
      </c>
    </row>
    <row r="603" spans="1:2">
      <c r="A603" s="195" t="s">
        <v>1124</v>
      </c>
      <c r="B603" s="208">
        <v>496</v>
      </c>
    </row>
    <row r="604" spans="1:2">
      <c r="A604" s="195" t="s">
        <v>1125</v>
      </c>
      <c r="B604" s="208">
        <v>1261</v>
      </c>
    </row>
    <row r="605" spans="1:2">
      <c r="A605" s="195" t="s">
        <v>1126</v>
      </c>
      <c r="B605" s="208">
        <v>1219</v>
      </c>
    </row>
    <row r="606" spans="1:2">
      <c r="A606" s="195" t="s">
        <v>1127</v>
      </c>
      <c r="B606" s="208">
        <v>236</v>
      </c>
    </row>
    <row r="607" spans="1:2">
      <c r="A607" s="195" t="s">
        <v>1128</v>
      </c>
      <c r="B607" s="208">
        <v>25</v>
      </c>
    </row>
    <row r="608" spans="1:2">
      <c r="A608" s="195" t="s">
        <v>1129</v>
      </c>
      <c r="B608" s="208">
        <v>62</v>
      </c>
    </row>
    <row r="609" spans="1:2">
      <c r="A609" s="195" t="s">
        <v>1130</v>
      </c>
      <c r="B609" s="208">
        <v>6597</v>
      </c>
    </row>
    <row r="610" spans="1:2">
      <c r="A610" s="227" t="s">
        <v>1131</v>
      </c>
      <c r="B610" s="208">
        <f>SUM(B611:B616)</f>
        <v>1764</v>
      </c>
    </row>
    <row r="611" spans="1:2">
      <c r="A611" s="195" t="s">
        <v>1132</v>
      </c>
      <c r="B611" s="208">
        <v>653</v>
      </c>
    </row>
    <row r="612" spans="1:2">
      <c r="A612" s="195" t="s">
        <v>1133</v>
      </c>
      <c r="B612" s="208">
        <v>398</v>
      </c>
    </row>
    <row r="613" spans="1:2">
      <c r="A613" s="195" t="s">
        <v>1134</v>
      </c>
      <c r="B613" s="208">
        <v>66</v>
      </c>
    </row>
    <row r="614" spans="1:2">
      <c r="A614" s="195" t="s">
        <v>1135</v>
      </c>
      <c r="B614" s="208">
        <v>67</v>
      </c>
    </row>
    <row r="615" spans="1:2">
      <c r="A615" s="195" t="s">
        <v>1136</v>
      </c>
      <c r="B615" s="208">
        <v>22</v>
      </c>
    </row>
    <row r="616" spans="1:2">
      <c r="A616" s="195" t="s">
        <v>1137</v>
      </c>
      <c r="B616" s="208">
        <v>558</v>
      </c>
    </row>
    <row r="617" spans="1:2">
      <c r="A617" s="227" t="s">
        <v>1138</v>
      </c>
      <c r="B617" s="208">
        <f>SUM(B618:B624)</f>
        <v>3741</v>
      </c>
    </row>
    <row r="618" spans="1:2">
      <c r="A618" s="195" t="s">
        <v>1139</v>
      </c>
      <c r="B618" s="208">
        <v>797</v>
      </c>
    </row>
    <row r="619" spans="1:2">
      <c r="A619" s="195" t="s">
        <v>1140</v>
      </c>
      <c r="B619" s="208">
        <v>175</v>
      </c>
    </row>
    <row r="620" spans="1:2">
      <c r="A620" s="195" t="s">
        <v>1141</v>
      </c>
      <c r="B620" s="208">
        <v>0</v>
      </c>
    </row>
    <row r="621" spans="1:2">
      <c r="A621" s="195" t="s">
        <v>1142</v>
      </c>
      <c r="B621" s="208">
        <v>1265</v>
      </c>
    </row>
    <row r="622" spans="1:2">
      <c r="A622" s="195" t="s">
        <v>1143</v>
      </c>
      <c r="B622" s="208">
        <v>603</v>
      </c>
    </row>
    <row r="623" spans="1:2">
      <c r="A623" s="195" t="s">
        <v>1144</v>
      </c>
      <c r="B623" s="208">
        <v>549</v>
      </c>
    </row>
    <row r="624" spans="1:2">
      <c r="A624" s="195" t="s">
        <v>1145</v>
      </c>
      <c r="B624" s="208">
        <v>352</v>
      </c>
    </row>
    <row r="625" spans="1:2">
      <c r="A625" s="227" t="s">
        <v>1146</v>
      </c>
      <c r="B625" s="208">
        <f>SUM(B626:B633)</f>
        <v>4466</v>
      </c>
    </row>
    <row r="626" spans="1:2">
      <c r="A626" s="195" t="s">
        <v>709</v>
      </c>
      <c r="B626" s="208">
        <v>358</v>
      </c>
    </row>
    <row r="627" spans="1:2">
      <c r="A627" s="195" t="s">
        <v>710</v>
      </c>
      <c r="B627" s="208">
        <v>149</v>
      </c>
    </row>
    <row r="628" spans="1:2">
      <c r="A628" s="195" t="s">
        <v>711</v>
      </c>
      <c r="B628" s="208">
        <v>0</v>
      </c>
    </row>
    <row r="629" spans="1:2">
      <c r="A629" s="195" t="s">
        <v>1147</v>
      </c>
      <c r="B629" s="208">
        <v>97</v>
      </c>
    </row>
    <row r="630" spans="1:2">
      <c r="A630" s="195" t="s">
        <v>1148</v>
      </c>
      <c r="B630" s="208">
        <v>196</v>
      </c>
    </row>
    <row r="631" spans="1:2">
      <c r="A631" s="195" t="s">
        <v>1149</v>
      </c>
      <c r="B631" s="208">
        <v>40</v>
      </c>
    </row>
    <row r="632" spans="1:2">
      <c r="A632" s="195" t="s">
        <v>1150</v>
      </c>
      <c r="B632" s="208">
        <v>2709</v>
      </c>
    </row>
    <row r="633" spans="1:2">
      <c r="A633" s="195" t="s">
        <v>1151</v>
      </c>
      <c r="B633" s="208">
        <v>917</v>
      </c>
    </row>
    <row r="634" spans="1:2">
      <c r="A634" s="227" t="s">
        <v>1152</v>
      </c>
      <c r="B634" s="208">
        <f>SUM(B635:B638)</f>
        <v>121</v>
      </c>
    </row>
    <row r="635" spans="1:2">
      <c r="A635" s="195" t="s">
        <v>709</v>
      </c>
      <c r="B635" s="208">
        <v>71</v>
      </c>
    </row>
    <row r="636" spans="1:2">
      <c r="A636" s="195" t="s">
        <v>710</v>
      </c>
      <c r="B636" s="208">
        <v>21</v>
      </c>
    </row>
    <row r="637" spans="1:2">
      <c r="A637" s="195" t="s">
        <v>711</v>
      </c>
      <c r="B637" s="208">
        <v>0</v>
      </c>
    </row>
    <row r="638" spans="1:2">
      <c r="A638" s="195" t="s">
        <v>1153</v>
      </c>
      <c r="B638" s="208">
        <v>29</v>
      </c>
    </row>
    <row r="639" spans="1:2">
      <c r="A639" s="227" t="s">
        <v>1154</v>
      </c>
      <c r="B639" s="208">
        <f>SUM(B640:B641)</f>
        <v>14875</v>
      </c>
    </row>
    <row r="640" spans="1:2">
      <c r="A640" s="195" t="s">
        <v>1155</v>
      </c>
      <c r="B640" s="208">
        <v>38</v>
      </c>
    </row>
    <row r="641" spans="1:2">
      <c r="A641" s="195" t="s">
        <v>1156</v>
      </c>
      <c r="B641" s="208">
        <v>14837</v>
      </c>
    </row>
    <row r="642" spans="1:2">
      <c r="A642" s="227" t="s">
        <v>1157</v>
      </c>
      <c r="B642" s="208">
        <f>SUM(B643:B644)</f>
        <v>1127</v>
      </c>
    </row>
    <row r="643" spans="1:2">
      <c r="A643" s="195" t="s">
        <v>1158</v>
      </c>
      <c r="B643" s="208">
        <v>286</v>
      </c>
    </row>
    <row r="644" spans="1:2">
      <c r="A644" s="195" t="s">
        <v>1159</v>
      </c>
      <c r="B644" s="208">
        <v>841</v>
      </c>
    </row>
    <row r="645" spans="1:2">
      <c r="A645" s="227" t="s">
        <v>1160</v>
      </c>
      <c r="B645" s="208">
        <f>SUM(B646:B647)</f>
        <v>1889</v>
      </c>
    </row>
    <row r="646" spans="1:2">
      <c r="A646" s="195" t="s">
        <v>1161</v>
      </c>
      <c r="B646" s="208">
        <v>4</v>
      </c>
    </row>
    <row r="647" spans="1:2">
      <c r="A647" s="195" t="s">
        <v>1162</v>
      </c>
      <c r="B647" s="208">
        <v>1885</v>
      </c>
    </row>
    <row r="648" spans="1:2">
      <c r="A648" s="227" t="s">
        <v>1163</v>
      </c>
      <c r="B648" s="208">
        <f>SUM(B649:B650)</f>
        <v>0</v>
      </c>
    </row>
    <row r="649" spans="1:2">
      <c r="A649" s="195" t="s">
        <v>1164</v>
      </c>
      <c r="B649" s="208">
        <v>0</v>
      </c>
    </row>
    <row r="650" spans="1:2">
      <c r="A650" s="195" t="s">
        <v>1165</v>
      </c>
      <c r="B650" s="208">
        <v>0</v>
      </c>
    </row>
    <row r="651" spans="1:2">
      <c r="A651" s="227" t="s">
        <v>1166</v>
      </c>
      <c r="B651" s="208">
        <f>SUM(B652:B653)</f>
        <v>266</v>
      </c>
    </row>
    <row r="652" spans="1:2">
      <c r="A652" s="195" t="s">
        <v>1167</v>
      </c>
      <c r="B652" s="208">
        <v>93</v>
      </c>
    </row>
    <row r="653" spans="1:2">
      <c r="A653" s="195" t="s">
        <v>1168</v>
      </c>
      <c r="B653" s="208">
        <v>173</v>
      </c>
    </row>
    <row r="654" spans="1:2">
      <c r="A654" s="227" t="s">
        <v>1169</v>
      </c>
      <c r="B654" s="208">
        <f>SUM(B655:B657)</f>
        <v>55747</v>
      </c>
    </row>
    <row r="655" spans="1:2">
      <c r="A655" s="195" t="s">
        <v>1170</v>
      </c>
      <c r="B655" s="208">
        <v>30131</v>
      </c>
    </row>
    <row r="656" spans="1:2">
      <c r="A656" s="195" t="s">
        <v>1171</v>
      </c>
      <c r="B656" s="208">
        <v>25616</v>
      </c>
    </row>
    <row r="657" spans="1:2">
      <c r="A657" s="195" t="s">
        <v>1172</v>
      </c>
      <c r="B657" s="208">
        <v>0</v>
      </c>
    </row>
    <row r="658" spans="1:2">
      <c r="A658" s="227" t="s">
        <v>1173</v>
      </c>
      <c r="B658" s="208">
        <f>SUM(B659:B661)</f>
        <v>0</v>
      </c>
    </row>
    <row r="659" spans="1:2">
      <c r="A659" s="195" t="s">
        <v>1174</v>
      </c>
      <c r="B659" s="208">
        <v>0</v>
      </c>
    </row>
    <row r="660" spans="1:2">
      <c r="A660" s="195" t="s">
        <v>1175</v>
      </c>
      <c r="B660" s="208">
        <v>0</v>
      </c>
    </row>
    <row r="661" spans="1:2">
      <c r="A661" s="195" t="s">
        <v>1176</v>
      </c>
      <c r="B661" s="208">
        <v>0</v>
      </c>
    </row>
    <row r="662" spans="1:2">
      <c r="A662" s="227" t="s">
        <v>1177</v>
      </c>
      <c r="B662" s="208">
        <f>SUM(B663:B669)</f>
        <v>1605</v>
      </c>
    </row>
    <row r="663" spans="1:2">
      <c r="A663" s="195" t="s">
        <v>709</v>
      </c>
      <c r="B663" s="208">
        <v>721</v>
      </c>
    </row>
    <row r="664" spans="1:2">
      <c r="A664" s="195" t="s">
        <v>710</v>
      </c>
      <c r="B664" s="208">
        <v>252</v>
      </c>
    </row>
    <row r="665" spans="1:2">
      <c r="A665" s="195" t="s">
        <v>711</v>
      </c>
      <c r="B665" s="208">
        <v>0</v>
      </c>
    </row>
    <row r="666" spans="1:2">
      <c r="A666" s="195" t="s">
        <v>1178</v>
      </c>
      <c r="B666" s="208">
        <v>268</v>
      </c>
    </row>
    <row r="667" spans="1:2">
      <c r="A667" s="195" t="s">
        <v>1179</v>
      </c>
      <c r="B667" s="208">
        <v>0</v>
      </c>
    </row>
    <row r="668" spans="1:2">
      <c r="A668" s="195" t="s">
        <v>718</v>
      </c>
      <c r="B668" s="208">
        <v>158</v>
      </c>
    </row>
    <row r="669" spans="1:2">
      <c r="A669" s="195" t="s">
        <v>1180</v>
      </c>
      <c r="B669" s="208">
        <v>206</v>
      </c>
    </row>
    <row r="670" spans="1:2">
      <c r="A670" s="227" t="s">
        <v>1181</v>
      </c>
      <c r="B670" s="208">
        <f>SUM(B671:B672)</f>
        <v>287</v>
      </c>
    </row>
    <row r="671" spans="1:2">
      <c r="A671" s="195" t="s">
        <v>1182</v>
      </c>
      <c r="B671" s="208">
        <v>43</v>
      </c>
    </row>
    <row r="672" spans="1:2">
      <c r="A672" s="195" t="s">
        <v>1183</v>
      </c>
      <c r="B672" s="208">
        <v>244</v>
      </c>
    </row>
    <row r="673" spans="1:2">
      <c r="A673" s="227" t="s">
        <v>1184</v>
      </c>
      <c r="B673" s="208">
        <f>B674</f>
        <v>1033</v>
      </c>
    </row>
    <row r="674" spans="1:2">
      <c r="A674" s="195" t="s">
        <v>1185</v>
      </c>
      <c r="B674" s="208">
        <v>1033</v>
      </c>
    </row>
    <row r="675" spans="1:2">
      <c r="A675" s="227" t="s">
        <v>1186</v>
      </c>
      <c r="B675" s="208">
        <f>SUM(B676,B681,B696,B700,B712,B715,B719,B724,B728,B732,B735,B744,B746)</f>
        <v>120009</v>
      </c>
    </row>
    <row r="676" spans="1:2">
      <c r="A676" s="227" t="s">
        <v>1187</v>
      </c>
      <c r="B676" s="208">
        <f>SUM(B677:B680)</f>
        <v>2890</v>
      </c>
    </row>
    <row r="677" spans="1:2">
      <c r="A677" s="195" t="s">
        <v>709</v>
      </c>
      <c r="B677" s="208">
        <v>1602</v>
      </c>
    </row>
    <row r="678" spans="1:2">
      <c r="A678" s="195" t="s">
        <v>710</v>
      </c>
      <c r="B678" s="208">
        <v>441</v>
      </c>
    </row>
    <row r="679" spans="1:2">
      <c r="A679" s="195" t="s">
        <v>711</v>
      </c>
      <c r="B679" s="208">
        <v>0</v>
      </c>
    </row>
    <row r="680" spans="1:2">
      <c r="A680" s="195" t="s">
        <v>1188</v>
      </c>
      <c r="B680" s="208">
        <v>847</v>
      </c>
    </row>
    <row r="681" spans="1:2">
      <c r="A681" s="227" t="s">
        <v>1189</v>
      </c>
      <c r="B681" s="208">
        <f>SUM(B682:B695)</f>
        <v>8754</v>
      </c>
    </row>
    <row r="682" spans="1:2">
      <c r="A682" s="195" t="s">
        <v>1190</v>
      </c>
      <c r="B682" s="208">
        <v>4944</v>
      </c>
    </row>
    <row r="683" spans="1:2">
      <c r="A683" s="195" t="s">
        <v>1191</v>
      </c>
      <c r="B683" s="208">
        <v>1296</v>
      </c>
    </row>
    <row r="684" spans="1:2">
      <c r="A684" s="195" t="s">
        <v>1192</v>
      </c>
      <c r="B684" s="208">
        <v>0</v>
      </c>
    </row>
    <row r="685" spans="1:2">
      <c r="A685" s="195" t="s">
        <v>1193</v>
      </c>
      <c r="B685" s="208">
        <v>0</v>
      </c>
    </row>
    <row r="686" spans="1:2">
      <c r="A686" s="195" t="s">
        <v>1194</v>
      </c>
      <c r="B686" s="208">
        <v>2000</v>
      </c>
    </row>
    <row r="687" spans="1:2">
      <c r="A687" s="195" t="s">
        <v>1195</v>
      </c>
      <c r="B687" s="208">
        <v>0</v>
      </c>
    </row>
    <row r="688" spans="1:2">
      <c r="A688" s="195" t="s">
        <v>1196</v>
      </c>
      <c r="B688" s="208">
        <v>0</v>
      </c>
    </row>
    <row r="689" spans="1:2">
      <c r="A689" s="195" t="s">
        <v>1197</v>
      </c>
      <c r="B689" s="208">
        <v>0</v>
      </c>
    </row>
    <row r="690" spans="1:2">
      <c r="A690" s="195" t="s">
        <v>1198</v>
      </c>
      <c r="B690" s="208">
        <v>0</v>
      </c>
    </row>
    <row r="691" spans="1:2">
      <c r="A691" s="195" t="s">
        <v>1199</v>
      </c>
      <c r="B691" s="208">
        <v>0</v>
      </c>
    </row>
    <row r="692" spans="1:2">
      <c r="A692" s="195" t="s">
        <v>1200</v>
      </c>
      <c r="B692" s="208">
        <v>0</v>
      </c>
    </row>
    <row r="693" spans="1:2">
      <c r="A693" s="195" t="s">
        <v>1201</v>
      </c>
      <c r="B693" s="208">
        <v>0</v>
      </c>
    </row>
    <row r="694" spans="1:2">
      <c r="A694" s="195" t="s">
        <v>1202</v>
      </c>
      <c r="B694" s="208">
        <v>0</v>
      </c>
    </row>
    <row r="695" spans="1:2">
      <c r="A695" s="195" t="s">
        <v>1203</v>
      </c>
      <c r="B695" s="208">
        <v>514</v>
      </c>
    </row>
    <row r="696" spans="1:2">
      <c r="A696" s="227" t="s">
        <v>1204</v>
      </c>
      <c r="B696" s="208">
        <f>SUM(B697:B699)</f>
        <v>14601</v>
      </c>
    </row>
    <row r="697" spans="1:2">
      <c r="A697" s="195" t="s">
        <v>1205</v>
      </c>
      <c r="B697" s="208">
        <v>562</v>
      </c>
    </row>
    <row r="698" spans="1:2">
      <c r="A698" s="195" t="s">
        <v>1206</v>
      </c>
      <c r="B698" s="208">
        <v>11047</v>
      </c>
    </row>
    <row r="699" spans="1:2">
      <c r="A699" s="195" t="s">
        <v>1207</v>
      </c>
      <c r="B699" s="208">
        <v>2992</v>
      </c>
    </row>
    <row r="700" spans="1:2">
      <c r="A700" s="227" t="s">
        <v>1208</v>
      </c>
      <c r="B700" s="208">
        <f>SUM(B701:B711)</f>
        <v>35249</v>
      </c>
    </row>
    <row r="701" spans="1:2">
      <c r="A701" s="195" t="s">
        <v>1209</v>
      </c>
      <c r="B701" s="208">
        <v>5091</v>
      </c>
    </row>
    <row r="702" spans="1:2">
      <c r="A702" s="195" t="s">
        <v>1210</v>
      </c>
      <c r="B702" s="208">
        <v>978</v>
      </c>
    </row>
    <row r="703" spans="1:2">
      <c r="A703" s="195" t="s">
        <v>1211</v>
      </c>
      <c r="B703" s="208">
        <v>1</v>
      </c>
    </row>
    <row r="704" spans="1:2">
      <c r="A704" s="195" t="s">
        <v>1212</v>
      </c>
      <c r="B704" s="208">
        <v>0</v>
      </c>
    </row>
    <row r="705" spans="1:2">
      <c r="A705" s="195" t="s">
        <v>1213</v>
      </c>
      <c r="B705" s="208">
        <v>230</v>
      </c>
    </row>
    <row r="706" spans="1:2">
      <c r="A706" s="195" t="s">
        <v>1214</v>
      </c>
      <c r="B706" s="208">
        <v>973</v>
      </c>
    </row>
    <row r="707" spans="1:2">
      <c r="A707" s="195" t="s">
        <v>1215</v>
      </c>
      <c r="B707" s="208">
        <v>0</v>
      </c>
    </row>
    <row r="708" spans="1:2">
      <c r="A708" s="195" t="s">
        <v>1216</v>
      </c>
      <c r="B708" s="208">
        <v>7470</v>
      </c>
    </row>
    <row r="709" spans="1:2">
      <c r="A709" s="195" t="s">
        <v>1217</v>
      </c>
      <c r="B709" s="208">
        <v>5973</v>
      </c>
    </row>
    <row r="710" spans="1:2">
      <c r="A710" s="195" t="s">
        <v>1218</v>
      </c>
      <c r="B710" s="208">
        <v>13289</v>
      </c>
    </row>
    <row r="711" spans="1:2">
      <c r="A711" s="195" t="s">
        <v>1219</v>
      </c>
      <c r="B711" s="208">
        <v>1244</v>
      </c>
    </row>
    <row r="712" spans="1:2">
      <c r="A712" s="227" t="s">
        <v>1220</v>
      </c>
      <c r="B712" s="208">
        <f>SUM(B713:B714)</f>
        <v>196</v>
      </c>
    </row>
    <row r="713" spans="1:2">
      <c r="A713" s="195" t="s">
        <v>1221</v>
      </c>
      <c r="B713" s="208">
        <v>0</v>
      </c>
    </row>
    <row r="714" spans="1:2">
      <c r="A714" s="195" t="s">
        <v>1222</v>
      </c>
      <c r="B714" s="208">
        <v>196</v>
      </c>
    </row>
    <row r="715" spans="1:2">
      <c r="A715" s="227" t="s">
        <v>1223</v>
      </c>
      <c r="B715" s="208">
        <f>SUM(B716:B718)</f>
        <v>3007</v>
      </c>
    </row>
    <row r="716" spans="1:2">
      <c r="A716" s="195" t="s">
        <v>1224</v>
      </c>
      <c r="B716" s="208">
        <v>317</v>
      </c>
    </row>
    <row r="717" spans="1:2">
      <c r="A717" s="195" t="s">
        <v>1225</v>
      </c>
      <c r="B717" s="208">
        <v>802</v>
      </c>
    </row>
    <row r="718" spans="1:2">
      <c r="A718" s="195" t="s">
        <v>1226</v>
      </c>
      <c r="B718" s="208">
        <v>1888</v>
      </c>
    </row>
    <row r="719" spans="1:2">
      <c r="A719" s="227" t="s">
        <v>1227</v>
      </c>
      <c r="B719" s="208">
        <f>SUM(B720:B723)</f>
        <v>6284</v>
      </c>
    </row>
    <row r="720" spans="1:2">
      <c r="A720" s="195" t="s">
        <v>1228</v>
      </c>
      <c r="B720" s="208">
        <v>3613</v>
      </c>
    </row>
    <row r="721" spans="1:2">
      <c r="A721" s="195" t="s">
        <v>1229</v>
      </c>
      <c r="B721" s="208">
        <v>1768</v>
      </c>
    </row>
    <row r="722" spans="1:2">
      <c r="A722" s="195" t="s">
        <v>1230</v>
      </c>
      <c r="B722" s="208">
        <v>903</v>
      </c>
    </row>
    <row r="723" spans="1:2">
      <c r="A723" s="195" t="s">
        <v>1231</v>
      </c>
      <c r="B723" s="208">
        <v>0</v>
      </c>
    </row>
    <row r="724" spans="1:2">
      <c r="A724" s="227" t="s">
        <v>1232</v>
      </c>
      <c r="B724" s="208">
        <f>SUM(B725:B727)</f>
        <v>40098</v>
      </c>
    </row>
    <row r="725" spans="1:2">
      <c r="A725" s="195" t="s">
        <v>1233</v>
      </c>
      <c r="B725" s="208">
        <v>27</v>
      </c>
    </row>
    <row r="726" spans="1:2">
      <c r="A726" s="195" t="s">
        <v>1234</v>
      </c>
      <c r="B726" s="208">
        <v>40071</v>
      </c>
    </row>
    <row r="727" spans="1:2">
      <c r="A727" s="195" t="s">
        <v>1235</v>
      </c>
      <c r="B727" s="208">
        <v>0</v>
      </c>
    </row>
    <row r="728" spans="1:2">
      <c r="A728" s="227" t="s">
        <v>1236</v>
      </c>
      <c r="B728" s="208">
        <f>SUM(B729:B731)</f>
        <v>3117</v>
      </c>
    </row>
    <row r="729" spans="1:2">
      <c r="A729" s="195" t="s">
        <v>1237</v>
      </c>
      <c r="B729" s="208">
        <v>2998</v>
      </c>
    </row>
    <row r="730" spans="1:2">
      <c r="A730" s="195" t="s">
        <v>1238</v>
      </c>
      <c r="B730" s="208">
        <v>38</v>
      </c>
    </row>
    <row r="731" spans="1:2">
      <c r="A731" s="195" t="s">
        <v>1239</v>
      </c>
      <c r="B731" s="208">
        <v>81</v>
      </c>
    </row>
    <row r="732" spans="1:2">
      <c r="A732" s="227" t="s">
        <v>1240</v>
      </c>
      <c r="B732" s="208">
        <f>SUM(B733:B734)</f>
        <v>665</v>
      </c>
    </row>
    <row r="733" spans="1:2">
      <c r="A733" s="195" t="s">
        <v>1241</v>
      </c>
      <c r="B733" s="208">
        <v>363</v>
      </c>
    </row>
    <row r="734" spans="1:2">
      <c r="A734" s="195" t="s">
        <v>1242</v>
      </c>
      <c r="B734" s="208">
        <v>302</v>
      </c>
    </row>
    <row r="735" spans="1:2">
      <c r="A735" s="227" t="s">
        <v>1243</v>
      </c>
      <c r="B735" s="208">
        <f>SUM(B736:B743)</f>
        <v>1944</v>
      </c>
    </row>
    <row r="736" spans="1:2">
      <c r="A736" s="195" t="s">
        <v>709</v>
      </c>
      <c r="B736" s="208">
        <v>1336</v>
      </c>
    </row>
    <row r="737" spans="1:2">
      <c r="A737" s="195" t="s">
        <v>710</v>
      </c>
      <c r="B737" s="208">
        <v>261</v>
      </c>
    </row>
    <row r="738" spans="1:2">
      <c r="A738" s="195" t="s">
        <v>711</v>
      </c>
      <c r="B738" s="208">
        <v>0</v>
      </c>
    </row>
    <row r="739" spans="1:2">
      <c r="A739" s="195" t="s">
        <v>750</v>
      </c>
      <c r="B739" s="208">
        <v>145</v>
      </c>
    </row>
    <row r="740" spans="1:2">
      <c r="A740" s="195" t="s">
        <v>1244</v>
      </c>
      <c r="B740" s="208">
        <v>57</v>
      </c>
    </row>
    <row r="741" spans="1:2">
      <c r="A741" s="195" t="s">
        <v>1245</v>
      </c>
      <c r="B741" s="208">
        <v>98</v>
      </c>
    </row>
    <row r="742" spans="1:2">
      <c r="A742" s="195" t="s">
        <v>718</v>
      </c>
      <c r="B742" s="208">
        <v>0</v>
      </c>
    </row>
    <row r="743" spans="1:2">
      <c r="A743" s="195" t="s">
        <v>1246</v>
      </c>
      <c r="B743" s="208">
        <v>47</v>
      </c>
    </row>
    <row r="744" spans="1:2">
      <c r="A744" s="227" t="s">
        <v>1247</v>
      </c>
      <c r="B744" s="208">
        <f>B745</f>
        <v>2837</v>
      </c>
    </row>
    <row r="745" spans="1:2">
      <c r="A745" s="195" t="s">
        <v>1248</v>
      </c>
      <c r="B745" s="208">
        <v>2837</v>
      </c>
    </row>
    <row r="746" spans="1:2">
      <c r="A746" s="227" t="s">
        <v>1249</v>
      </c>
      <c r="B746" s="208">
        <f>B747</f>
        <v>367</v>
      </c>
    </row>
    <row r="747" spans="1:2">
      <c r="A747" s="195" t="s">
        <v>1250</v>
      </c>
      <c r="B747" s="208">
        <v>367</v>
      </c>
    </row>
    <row r="748" spans="1:2">
      <c r="A748" s="227" t="s">
        <v>1251</v>
      </c>
      <c r="B748" s="208">
        <f>SUM(B749,B759,B763,B772,B779,B786,B792,B795,B798,B800,B802,B808,B810,B812,B823)</f>
        <v>23918</v>
      </c>
    </row>
    <row r="749" spans="1:2">
      <c r="A749" s="227" t="s">
        <v>1252</v>
      </c>
      <c r="B749" s="208">
        <f>SUM(B750:B758)</f>
        <v>1989</v>
      </c>
    </row>
    <row r="750" spans="1:2">
      <c r="A750" s="195" t="s">
        <v>709</v>
      </c>
      <c r="B750" s="208">
        <v>927</v>
      </c>
    </row>
    <row r="751" spans="1:2">
      <c r="A751" s="195" t="s">
        <v>710</v>
      </c>
      <c r="B751" s="208">
        <v>271</v>
      </c>
    </row>
    <row r="752" spans="1:2">
      <c r="A752" s="195" t="s">
        <v>711</v>
      </c>
      <c r="B752" s="208">
        <v>0</v>
      </c>
    </row>
    <row r="753" spans="1:2">
      <c r="A753" s="195" t="s">
        <v>1253</v>
      </c>
      <c r="B753" s="208">
        <v>8</v>
      </c>
    </row>
    <row r="754" spans="1:2">
      <c r="A754" s="195" t="s">
        <v>1254</v>
      </c>
      <c r="B754" s="208">
        <v>0</v>
      </c>
    </row>
    <row r="755" spans="1:2">
      <c r="A755" s="195" t="s">
        <v>1255</v>
      </c>
      <c r="B755" s="208">
        <v>0</v>
      </c>
    </row>
    <row r="756" spans="1:2">
      <c r="A756" s="195" t="s">
        <v>1256</v>
      </c>
      <c r="B756" s="208">
        <v>0</v>
      </c>
    </row>
    <row r="757" spans="1:2">
      <c r="A757" s="195" t="s">
        <v>1257</v>
      </c>
      <c r="B757" s="208">
        <v>0</v>
      </c>
    </row>
    <row r="758" spans="1:2">
      <c r="A758" s="195" t="s">
        <v>1258</v>
      </c>
      <c r="B758" s="208">
        <v>783</v>
      </c>
    </row>
    <row r="759" spans="1:2">
      <c r="A759" s="227" t="s">
        <v>1259</v>
      </c>
      <c r="B759" s="208">
        <f>SUM(B760:B762)</f>
        <v>2343</v>
      </c>
    </row>
    <row r="760" spans="1:2">
      <c r="A760" s="195" t="s">
        <v>1260</v>
      </c>
      <c r="B760" s="208">
        <v>28</v>
      </c>
    </row>
    <row r="761" spans="1:2">
      <c r="A761" s="195" t="s">
        <v>1261</v>
      </c>
      <c r="B761" s="208">
        <v>0</v>
      </c>
    </row>
    <row r="762" spans="1:2">
      <c r="A762" s="195" t="s">
        <v>1262</v>
      </c>
      <c r="B762" s="208">
        <v>2315</v>
      </c>
    </row>
    <row r="763" spans="1:2">
      <c r="A763" s="227" t="s">
        <v>1263</v>
      </c>
      <c r="B763" s="208">
        <f>SUM(B764:B771)</f>
        <v>6234</v>
      </c>
    </row>
    <row r="764" spans="1:2">
      <c r="A764" s="195" t="s">
        <v>1264</v>
      </c>
      <c r="B764" s="208">
        <v>2917</v>
      </c>
    </row>
    <row r="765" spans="1:2">
      <c r="A765" s="195" t="s">
        <v>1265</v>
      </c>
      <c r="B765" s="208">
        <v>2704</v>
      </c>
    </row>
    <row r="766" spans="1:2">
      <c r="A766" s="195" t="s">
        <v>1266</v>
      </c>
      <c r="B766" s="208">
        <v>0</v>
      </c>
    </row>
    <row r="767" spans="1:2">
      <c r="A767" s="195" t="s">
        <v>1267</v>
      </c>
      <c r="B767" s="208">
        <v>0</v>
      </c>
    </row>
    <row r="768" spans="1:2">
      <c r="A768" s="195" t="s">
        <v>1268</v>
      </c>
      <c r="B768" s="208">
        <v>0</v>
      </c>
    </row>
    <row r="769" spans="1:2">
      <c r="A769" s="195" t="s">
        <v>1269</v>
      </c>
      <c r="B769" s="208">
        <v>0</v>
      </c>
    </row>
    <row r="770" spans="1:2">
      <c r="A770" s="195" t="s">
        <v>1270</v>
      </c>
      <c r="B770" s="208">
        <v>0</v>
      </c>
    </row>
    <row r="771" spans="1:2">
      <c r="A771" s="195" t="s">
        <v>1271</v>
      </c>
      <c r="B771" s="208">
        <v>613</v>
      </c>
    </row>
    <row r="772" spans="1:2">
      <c r="A772" s="227" t="s">
        <v>1272</v>
      </c>
      <c r="B772" s="208">
        <f>SUM(B773:B778)</f>
        <v>6685</v>
      </c>
    </row>
    <row r="773" spans="1:2">
      <c r="A773" s="195" t="s">
        <v>1273</v>
      </c>
      <c r="B773" s="208">
        <v>6458</v>
      </c>
    </row>
    <row r="774" spans="1:2">
      <c r="A774" s="195" t="s">
        <v>1274</v>
      </c>
      <c r="B774" s="208">
        <v>227</v>
      </c>
    </row>
    <row r="775" spans="1:2">
      <c r="A775" s="195" t="s">
        <v>1275</v>
      </c>
      <c r="B775" s="208">
        <v>0</v>
      </c>
    </row>
    <row r="776" spans="1:2">
      <c r="A776" s="195" t="s">
        <v>1276</v>
      </c>
      <c r="B776" s="208">
        <v>0</v>
      </c>
    </row>
    <row r="777" spans="1:2">
      <c r="A777" s="195" t="s">
        <v>1277</v>
      </c>
      <c r="B777" s="208">
        <v>0</v>
      </c>
    </row>
    <row r="778" spans="1:2">
      <c r="A778" s="195" t="s">
        <v>1278</v>
      </c>
      <c r="B778" s="208">
        <v>0</v>
      </c>
    </row>
    <row r="779" spans="1:2">
      <c r="A779" s="227" t="s">
        <v>1279</v>
      </c>
      <c r="B779" s="208">
        <f>SUM(B780:B785)</f>
        <v>0</v>
      </c>
    </row>
    <row r="780" spans="1:2">
      <c r="A780" s="195" t="s">
        <v>1280</v>
      </c>
      <c r="B780" s="208">
        <v>0</v>
      </c>
    </row>
    <row r="781" spans="1:2">
      <c r="A781" s="195" t="s">
        <v>1281</v>
      </c>
      <c r="B781" s="208">
        <v>0</v>
      </c>
    </row>
    <row r="782" spans="1:2">
      <c r="A782" s="195" t="s">
        <v>1282</v>
      </c>
      <c r="B782" s="208">
        <v>0</v>
      </c>
    </row>
    <row r="783" spans="1:2">
      <c r="A783" s="195" t="s">
        <v>1283</v>
      </c>
      <c r="B783" s="208">
        <v>0</v>
      </c>
    </row>
    <row r="784" spans="1:2">
      <c r="A784" s="195" t="s">
        <v>1284</v>
      </c>
      <c r="B784" s="208">
        <v>0</v>
      </c>
    </row>
    <row r="785" spans="1:2">
      <c r="A785" s="195" t="s">
        <v>1285</v>
      </c>
      <c r="B785" s="208">
        <v>0</v>
      </c>
    </row>
    <row r="786" spans="1:2">
      <c r="A786" s="227" t="s">
        <v>1286</v>
      </c>
      <c r="B786" s="208">
        <f>SUM(B787:B791)</f>
        <v>0</v>
      </c>
    </row>
    <row r="787" spans="1:2">
      <c r="A787" s="195" t="s">
        <v>1287</v>
      </c>
      <c r="B787" s="208">
        <v>0</v>
      </c>
    </row>
    <row r="788" spans="1:2">
      <c r="A788" s="195" t="s">
        <v>1288</v>
      </c>
      <c r="B788" s="208">
        <v>0</v>
      </c>
    </row>
    <row r="789" spans="1:2">
      <c r="A789" s="195" t="s">
        <v>1289</v>
      </c>
      <c r="B789" s="208">
        <v>0</v>
      </c>
    </row>
    <row r="790" spans="1:2">
      <c r="A790" s="195" t="s">
        <v>1290</v>
      </c>
      <c r="B790" s="208">
        <v>0</v>
      </c>
    </row>
    <row r="791" spans="1:2">
      <c r="A791" s="195" t="s">
        <v>1291</v>
      </c>
      <c r="B791" s="208">
        <v>0</v>
      </c>
    </row>
    <row r="792" spans="1:2">
      <c r="A792" s="227" t="s">
        <v>1292</v>
      </c>
      <c r="B792" s="208">
        <f>SUM(B793:B794)</f>
        <v>0</v>
      </c>
    </row>
    <row r="793" spans="1:2">
      <c r="A793" s="195" t="s">
        <v>1293</v>
      </c>
      <c r="B793" s="208">
        <v>0</v>
      </c>
    </row>
    <row r="794" spans="1:2">
      <c r="A794" s="195" t="s">
        <v>1294</v>
      </c>
      <c r="B794" s="208">
        <v>0</v>
      </c>
    </row>
    <row r="795" spans="1:2">
      <c r="A795" s="227" t="s">
        <v>1295</v>
      </c>
      <c r="B795" s="208">
        <f>SUM(B796:B797)</f>
        <v>0</v>
      </c>
    </row>
    <row r="796" spans="1:2">
      <c r="A796" s="195" t="s">
        <v>1296</v>
      </c>
      <c r="B796" s="208">
        <v>0</v>
      </c>
    </row>
    <row r="797" spans="1:2">
      <c r="A797" s="195" t="s">
        <v>1297</v>
      </c>
      <c r="B797" s="208">
        <v>0</v>
      </c>
    </row>
    <row r="798" spans="1:2">
      <c r="A798" s="227" t="s">
        <v>1298</v>
      </c>
      <c r="B798" s="208">
        <f>B799</f>
        <v>0</v>
      </c>
    </row>
    <row r="799" spans="1:2">
      <c r="A799" s="195" t="s">
        <v>1299</v>
      </c>
      <c r="B799" s="208">
        <v>0</v>
      </c>
    </row>
    <row r="800" spans="1:2">
      <c r="A800" s="227" t="s">
        <v>1300</v>
      </c>
      <c r="B800" s="208">
        <f>B801</f>
        <v>144</v>
      </c>
    </row>
    <row r="801" spans="1:2">
      <c r="A801" s="195" t="s">
        <v>1301</v>
      </c>
      <c r="B801" s="208">
        <v>144</v>
      </c>
    </row>
    <row r="802" spans="1:2">
      <c r="A802" s="227" t="s">
        <v>1302</v>
      </c>
      <c r="B802" s="208">
        <f>SUM(B803:B807)</f>
        <v>956</v>
      </c>
    </row>
    <row r="803" spans="1:2">
      <c r="A803" s="195" t="s">
        <v>1303</v>
      </c>
      <c r="B803" s="208">
        <v>203</v>
      </c>
    </row>
    <row r="804" spans="1:2">
      <c r="A804" s="195" t="s">
        <v>1304</v>
      </c>
      <c r="B804" s="208">
        <v>0</v>
      </c>
    </row>
    <row r="805" spans="1:2">
      <c r="A805" s="195" t="s">
        <v>1305</v>
      </c>
      <c r="B805" s="208">
        <v>709</v>
      </c>
    </row>
    <row r="806" spans="1:2">
      <c r="A806" s="195" t="s">
        <v>1306</v>
      </c>
      <c r="B806" s="208">
        <v>0</v>
      </c>
    </row>
    <row r="807" spans="1:2">
      <c r="A807" s="195" t="s">
        <v>1307</v>
      </c>
      <c r="B807" s="208">
        <v>44</v>
      </c>
    </row>
    <row r="808" spans="1:2">
      <c r="A808" s="227" t="s">
        <v>1308</v>
      </c>
      <c r="B808" s="208">
        <f>B809</f>
        <v>0</v>
      </c>
    </row>
    <row r="809" spans="1:2">
      <c r="A809" s="195" t="s">
        <v>1309</v>
      </c>
      <c r="B809" s="208">
        <v>0</v>
      </c>
    </row>
    <row r="810" spans="1:2">
      <c r="A810" s="227" t="s">
        <v>1310</v>
      </c>
      <c r="B810" s="208">
        <f>B811</f>
        <v>0</v>
      </c>
    </row>
    <row r="811" spans="1:2">
      <c r="A811" s="195" t="s">
        <v>1311</v>
      </c>
      <c r="B811" s="208">
        <v>0</v>
      </c>
    </row>
    <row r="812" spans="1:2">
      <c r="A812" s="227" t="s">
        <v>1312</v>
      </c>
      <c r="B812" s="208">
        <f>SUM(B813:B822)</f>
        <v>188</v>
      </c>
    </row>
    <row r="813" spans="1:2">
      <c r="A813" s="195" t="s">
        <v>709</v>
      </c>
      <c r="B813" s="208">
        <v>71</v>
      </c>
    </row>
    <row r="814" spans="1:2">
      <c r="A814" s="195" t="s">
        <v>710</v>
      </c>
      <c r="B814" s="208">
        <v>0</v>
      </c>
    </row>
    <row r="815" spans="1:2">
      <c r="A815" s="195" t="s">
        <v>711</v>
      </c>
      <c r="B815" s="208">
        <v>0</v>
      </c>
    </row>
    <row r="816" spans="1:2">
      <c r="A816" s="195" t="s">
        <v>1313</v>
      </c>
      <c r="B816" s="208">
        <v>0</v>
      </c>
    </row>
    <row r="817" spans="1:2">
      <c r="A817" s="195" t="s">
        <v>1314</v>
      </c>
      <c r="B817" s="208">
        <v>0</v>
      </c>
    </row>
    <row r="818" spans="1:2">
      <c r="A818" s="195" t="s">
        <v>1315</v>
      </c>
      <c r="B818" s="208">
        <v>0</v>
      </c>
    </row>
    <row r="819" spans="1:2">
      <c r="A819" s="195" t="s">
        <v>750</v>
      </c>
      <c r="B819" s="208">
        <v>0</v>
      </c>
    </row>
    <row r="820" spans="1:2">
      <c r="A820" s="195" t="s">
        <v>1316</v>
      </c>
      <c r="B820" s="208">
        <v>0</v>
      </c>
    </row>
    <row r="821" spans="1:2">
      <c r="A821" s="195" t="s">
        <v>718</v>
      </c>
      <c r="B821" s="208">
        <v>117</v>
      </c>
    </row>
    <row r="822" spans="1:2">
      <c r="A822" s="195" t="s">
        <v>1317</v>
      </c>
      <c r="B822" s="208">
        <v>0</v>
      </c>
    </row>
    <row r="823" spans="1:2">
      <c r="A823" s="227" t="s">
        <v>1318</v>
      </c>
      <c r="B823" s="208">
        <f>B824</f>
        <v>5379</v>
      </c>
    </row>
    <row r="824" spans="1:2">
      <c r="A824" s="195" t="s">
        <v>1319</v>
      </c>
      <c r="B824" s="208">
        <v>5379</v>
      </c>
    </row>
    <row r="825" spans="1:2">
      <c r="A825" s="227" t="s">
        <v>1320</v>
      </c>
      <c r="B825" s="208">
        <f>SUM(B826,B837,B839,B842,B844,B846)</f>
        <v>117978</v>
      </c>
    </row>
    <row r="826" spans="1:2">
      <c r="A826" s="227" t="s">
        <v>1321</v>
      </c>
      <c r="B826" s="208">
        <f>SUM(B827:B836)</f>
        <v>36599</v>
      </c>
    </row>
    <row r="827" spans="1:2">
      <c r="A827" s="195" t="s">
        <v>709</v>
      </c>
      <c r="B827" s="208">
        <v>9360</v>
      </c>
    </row>
    <row r="828" spans="1:2">
      <c r="A828" s="195" t="s">
        <v>710</v>
      </c>
      <c r="B828" s="208">
        <v>3695</v>
      </c>
    </row>
    <row r="829" spans="1:2">
      <c r="A829" s="195" t="s">
        <v>711</v>
      </c>
      <c r="B829" s="208">
        <v>0</v>
      </c>
    </row>
    <row r="830" spans="1:2">
      <c r="A830" s="195" t="s">
        <v>1322</v>
      </c>
      <c r="B830" s="208">
        <v>5165</v>
      </c>
    </row>
    <row r="831" spans="1:2">
      <c r="A831" s="195" t="s">
        <v>1323</v>
      </c>
      <c r="B831" s="208">
        <v>0</v>
      </c>
    </row>
    <row r="832" spans="1:2">
      <c r="A832" s="195" t="s">
        <v>1324</v>
      </c>
      <c r="B832" s="208">
        <v>3047</v>
      </c>
    </row>
    <row r="833" spans="1:2">
      <c r="A833" s="195" t="s">
        <v>1325</v>
      </c>
      <c r="B833" s="208">
        <v>0</v>
      </c>
    </row>
    <row r="834" spans="1:2">
      <c r="A834" s="195" t="s">
        <v>1326</v>
      </c>
      <c r="B834" s="208">
        <v>2</v>
      </c>
    </row>
    <row r="835" spans="1:2">
      <c r="A835" s="195" t="s">
        <v>1327</v>
      </c>
      <c r="B835" s="208">
        <v>0</v>
      </c>
    </row>
    <row r="836" spans="1:2">
      <c r="A836" s="195" t="s">
        <v>1328</v>
      </c>
      <c r="B836" s="208">
        <v>15330</v>
      </c>
    </row>
    <row r="837" spans="1:2">
      <c r="A837" s="227" t="s">
        <v>1329</v>
      </c>
      <c r="B837" s="208">
        <f>B838</f>
        <v>2959</v>
      </c>
    </row>
    <row r="838" spans="1:2">
      <c r="A838" s="195" t="s">
        <v>1330</v>
      </c>
      <c r="B838" s="208">
        <v>2959</v>
      </c>
    </row>
    <row r="839" spans="1:2">
      <c r="A839" s="227" t="s">
        <v>1331</v>
      </c>
      <c r="B839" s="208">
        <f>SUM(B840:B841)</f>
        <v>40696</v>
      </c>
    </row>
    <row r="840" spans="1:2">
      <c r="A840" s="195" t="s">
        <v>1332</v>
      </c>
      <c r="B840" s="208">
        <v>27102</v>
      </c>
    </row>
    <row r="841" spans="1:2">
      <c r="A841" s="195" t="s">
        <v>1333</v>
      </c>
      <c r="B841" s="208">
        <v>13594</v>
      </c>
    </row>
    <row r="842" spans="1:2">
      <c r="A842" s="227" t="s">
        <v>1334</v>
      </c>
      <c r="B842" s="208">
        <f t="shared" ref="B842:B846" si="0">B843</f>
        <v>20565</v>
      </c>
    </row>
    <row r="843" spans="1:2">
      <c r="A843" s="195" t="s">
        <v>1335</v>
      </c>
      <c r="B843" s="208">
        <v>20565</v>
      </c>
    </row>
    <row r="844" spans="1:2">
      <c r="A844" s="227" t="s">
        <v>1336</v>
      </c>
      <c r="B844" s="208">
        <f t="shared" si="0"/>
        <v>539</v>
      </c>
    </row>
    <row r="845" spans="1:2">
      <c r="A845" s="195" t="s">
        <v>1337</v>
      </c>
      <c r="B845" s="208">
        <v>539</v>
      </c>
    </row>
    <row r="846" spans="1:2">
      <c r="A846" s="227" t="s">
        <v>1338</v>
      </c>
      <c r="B846" s="208">
        <f t="shared" si="0"/>
        <v>16620</v>
      </c>
    </row>
    <row r="847" spans="1:2">
      <c r="A847" s="195" t="s">
        <v>1339</v>
      </c>
      <c r="B847" s="208">
        <v>16620</v>
      </c>
    </row>
    <row r="848" spans="1:2">
      <c r="A848" s="227" t="s">
        <v>1340</v>
      </c>
      <c r="B848" s="208">
        <f>SUM(B849,B875,B897,B925,B936,B943,B949,B952)</f>
        <v>142615</v>
      </c>
    </row>
    <row r="849" spans="1:2">
      <c r="A849" s="227" t="s">
        <v>1341</v>
      </c>
      <c r="B849" s="208">
        <f>SUM(B850:B874)</f>
        <v>30954</v>
      </c>
    </row>
    <row r="850" spans="1:2">
      <c r="A850" s="195" t="s">
        <v>709</v>
      </c>
      <c r="B850" s="208">
        <v>2970</v>
      </c>
    </row>
    <row r="851" spans="1:2">
      <c r="A851" s="195" t="s">
        <v>710</v>
      </c>
      <c r="B851" s="208">
        <v>4069</v>
      </c>
    </row>
    <row r="852" spans="1:2">
      <c r="A852" s="195" t="s">
        <v>711</v>
      </c>
      <c r="B852" s="208">
        <v>0</v>
      </c>
    </row>
    <row r="853" spans="1:2">
      <c r="A853" s="195" t="s">
        <v>718</v>
      </c>
      <c r="B853" s="208">
        <v>2568</v>
      </c>
    </row>
    <row r="854" spans="1:2">
      <c r="A854" s="195" t="s">
        <v>1342</v>
      </c>
      <c r="B854" s="208">
        <v>7</v>
      </c>
    </row>
    <row r="855" spans="1:2">
      <c r="A855" s="195" t="s">
        <v>1343</v>
      </c>
      <c r="B855" s="208">
        <v>1242</v>
      </c>
    </row>
    <row r="856" spans="1:2">
      <c r="A856" s="195" t="s">
        <v>1344</v>
      </c>
      <c r="B856" s="208">
        <v>673</v>
      </c>
    </row>
    <row r="857" spans="1:2">
      <c r="A857" s="195" t="s">
        <v>1345</v>
      </c>
      <c r="B857" s="208">
        <v>394</v>
      </c>
    </row>
    <row r="858" spans="1:2">
      <c r="A858" s="195" t="s">
        <v>1346</v>
      </c>
      <c r="B858" s="208">
        <v>248</v>
      </c>
    </row>
    <row r="859" spans="1:2">
      <c r="A859" s="195" t="s">
        <v>1347</v>
      </c>
      <c r="B859" s="208">
        <v>23</v>
      </c>
    </row>
    <row r="860" spans="1:2">
      <c r="A860" s="195" t="s">
        <v>1348</v>
      </c>
      <c r="B860" s="208">
        <v>70</v>
      </c>
    </row>
    <row r="861" spans="1:2">
      <c r="A861" s="195" t="s">
        <v>1349</v>
      </c>
      <c r="B861" s="208">
        <v>0</v>
      </c>
    </row>
    <row r="862" spans="1:2">
      <c r="A862" s="195" t="s">
        <v>1350</v>
      </c>
      <c r="B862" s="208">
        <v>100</v>
      </c>
    </row>
    <row r="863" spans="1:2">
      <c r="A863" s="195" t="s">
        <v>1351</v>
      </c>
      <c r="B863" s="208">
        <v>0</v>
      </c>
    </row>
    <row r="864" spans="1:2">
      <c r="A864" s="195" t="s">
        <v>1352</v>
      </c>
      <c r="B864" s="208">
        <v>4</v>
      </c>
    </row>
    <row r="865" spans="1:2">
      <c r="A865" s="195" t="s">
        <v>1353</v>
      </c>
      <c r="B865" s="208">
        <v>7730</v>
      </c>
    </row>
    <row r="866" spans="1:2">
      <c r="A866" s="195" t="s">
        <v>1354</v>
      </c>
      <c r="B866" s="208">
        <v>113</v>
      </c>
    </row>
    <row r="867" spans="1:2">
      <c r="A867" s="195" t="s">
        <v>1355</v>
      </c>
      <c r="B867" s="208">
        <v>33</v>
      </c>
    </row>
    <row r="868" spans="1:2">
      <c r="A868" s="195" t="s">
        <v>1356</v>
      </c>
      <c r="B868" s="208">
        <v>1105</v>
      </c>
    </row>
    <row r="869" spans="1:2">
      <c r="A869" s="195" t="s">
        <v>1357</v>
      </c>
      <c r="B869" s="208">
        <v>1122</v>
      </c>
    </row>
    <row r="870" spans="1:2">
      <c r="A870" s="195" t="s">
        <v>1358</v>
      </c>
      <c r="B870" s="208">
        <v>2650</v>
      </c>
    </row>
    <row r="871" spans="1:2">
      <c r="A871" s="195" t="s">
        <v>1359</v>
      </c>
      <c r="B871" s="208">
        <v>120</v>
      </c>
    </row>
    <row r="872" spans="1:2">
      <c r="A872" s="195" t="s">
        <v>1360</v>
      </c>
      <c r="B872" s="208">
        <v>8</v>
      </c>
    </row>
    <row r="873" spans="1:2">
      <c r="A873" s="195" t="s">
        <v>1361</v>
      </c>
      <c r="B873" s="208">
        <v>993</v>
      </c>
    </row>
    <row r="874" spans="1:2">
      <c r="A874" s="195" t="s">
        <v>1362</v>
      </c>
      <c r="B874" s="208">
        <v>4712</v>
      </c>
    </row>
    <row r="875" spans="1:2">
      <c r="A875" s="227" t="s">
        <v>1363</v>
      </c>
      <c r="B875" s="208">
        <f>SUM(B876:B896)</f>
        <v>3012</v>
      </c>
    </row>
    <row r="876" spans="1:2">
      <c r="A876" s="195" t="s">
        <v>709</v>
      </c>
      <c r="B876" s="208">
        <v>25</v>
      </c>
    </row>
    <row r="877" spans="1:2">
      <c r="A877" s="195" t="s">
        <v>710</v>
      </c>
      <c r="B877" s="208">
        <v>17</v>
      </c>
    </row>
    <row r="878" spans="1:2">
      <c r="A878" s="195" t="s">
        <v>711</v>
      </c>
      <c r="B878" s="208">
        <v>0</v>
      </c>
    </row>
    <row r="879" spans="1:2">
      <c r="A879" s="195" t="s">
        <v>1364</v>
      </c>
      <c r="B879" s="208">
        <v>715</v>
      </c>
    </row>
    <row r="880" spans="1:2">
      <c r="A880" s="195" t="s">
        <v>1365</v>
      </c>
      <c r="B880" s="208">
        <v>765</v>
      </c>
    </row>
    <row r="881" spans="1:2">
      <c r="A881" s="195" t="s">
        <v>1366</v>
      </c>
      <c r="B881" s="208">
        <v>24</v>
      </c>
    </row>
    <row r="882" spans="1:2">
      <c r="A882" s="195" t="s">
        <v>1367</v>
      </c>
      <c r="B882" s="208">
        <v>123</v>
      </c>
    </row>
    <row r="883" spans="1:2">
      <c r="A883" s="195" t="s">
        <v>1368</v>
      </c>
      <c r="B883" s="208">
        <v>190</v>
      </c>
    </row>
    <row r="884" spans="1:2">
      <c r="A884" s="195" t="s">
        <v>1369</v>
      </c>
      <c r="B884" s="208">
        <v>72</v>
      </c>
    </row>
    <row r="885" spans="1:2">
      <c r="A885" s="195" t="s">
        <v>1370</v>
      </c>
      <c r="B885" s="208">
        <v>165</v>
      </c>
    </row>
    <row r="886" spans="1:2">
      <c r="A886" s="195" t="s">
        <v>1371</v>
      </c>
      <c r="B886" s="208">
        <v>0</v>
      </c>
    </row>
    <row r="887" spans="1:2">
      <c r="A887" s="195" t="s">
        <v>1372</v>
      </c>
      <c r="B887" s="208">
        <v>0</v>
      </c>
    </row>
    <row r="888" spans="1:2">
      <c r="A888" s="195" t="s">
        <v>1373</v>
      </c>
      <c r="B888" s="208">
        <v>0</v>
      </c>
    </row>
    <row r="889" spans="1:2">
      <c r="A889" s="195" t="s">
        <v>1374</v>
      </c>
      <c r="B889" s="208">
        <v>0</v>
      </c>
    </row>
    <row r="890" spans="1:2">
      <c r="A890" s="195" t="s">
        <v>1375</v>
      </c>
      <c r="B890" s="208">
        <v>0</v>
      </c>
    </row>
    <row r="891" spans="1:2">
      <c r="A891" s="195" t="s">
        <v>1376</v>
      </c>
      <c r="B891" s="208">
        <v>0</v>
      </c>
    </row>
    <row r="892" spans="1:2">
      <c r="A892" s="195" t="s">
        <v>1377</v>
      </c>
      <c r="B892" s="208">
        <v>0</v>
      </c>
    </row>
    <row r="893" spans="1:2">
      <c r="A893" s="195" t="s">
        <v>1378</v>
      </c>
      <c r="B893" s="208">
        <v>419</v>
      </c>
    </row>
    <row r="894" spans="1:2">
      <c r="A894" s="195" t="s">
        <v>1379</v>
      </c>
      <c r="B894" s="208">
        <v>0</v>
      </c>
    </row>
    <row r="895" spans="1:2">
      <c r="A895" s="195" t="s">
        <v>1348</v>
      </c>
      <c r="B895" s="208">
        <v>0</v>
      </c>
    </row>
    <row r="896" spans="1:2">
      <c r="A896" s="195" t="s">
        <v>1380</v>
      </c>
      <c r="B896" s="208">
        <v>497</v>
      </c>
    </row>
    <row r="897" spans="1:2">
      <c r="A897" s="227" t="s">
        <v>1381</v>
      </c>
      <c r="B897" s="208">
        <f>SUM(B898:B924)</f>
        <v>58199</v>
      </c>
    </row>
    <row r="898" spans="1:2">
      <c r="A898" s="195" t="s">
        <v>709</v>
      </c>
      <c r="B898" s="208">
        <v>1315</v>
      </c>
    </row>
    <row r="899" spans="1:2">
      <c r="A899" s="195" t="s">
        <v>710</v>
      </c>
      <c r="B899" s="208">
        <v>144</v>
      </c>
    </row>
    <row r="900" spans="1:2">
      <c r="A900" s="195" t="s">
        <v>711</v>
      </c>
      <c r="B900" s="208">
        <v>0</v>
      </c>
    </row>
    <row r="901" spans="1:2">
      <c r="A901" s="195" t="s">
        <v>1382</v>
      </c>
      <c r="B901" s="208">
        <v>2370</v>
      </c>
    </row>
    <row r="902" spans="1:2">
      <c r="A902" s="195" t="s">
        <v>1383</v>
      </c>
      <c r="B902" s="208">
        <v>476</v>
      </c>
    </row>
    <row r="903" spans="1:2">
      <c r="A903" s="195" t="s">
        <v>1384</v>
      </c>
      <c r="B903" s="208">
        <v>1520</v>
      </c>
    </row>
    <row r="904" spans="1:2">
      <c r="A904" s="195" t="s">
        <v>1385</v>
      </c>
      <c r="B904" s="208">
        <v>0</v>
      </c>
    </row>
    <row r="905" spans="1:2">
      <c r="A905" s="195" t="s">
        <v>1386</v>
      </c>
      <c r="B905" s="208">
        <v>0</v>
      </c>
    </row>
    <row r="906" spans="1:2">
      <c r="A906" s="195" t="s">
        <v>1387</v>
      </c>
      <c r="B906" s="208">
        <v>270</v>
      </c>
    </row>
    <row r="907" spans="1:2">
      <c r="A907" s="195" t="s">
        <v>1388</v>
      </c>
      <c r="B907" s="208">
        <v>182</v>
      </c>
    </row>
    <row r="908" spans="1:2">
      <c r="A908" s="195" t="s">
        <v>1389</v>
      </c>
      <c r="B908" s="208">
        <v>2303</v>
      </c>
    </row>
    <row r="909" spans="1:2">
      <c r="A909" s="195" t="s">
        <v>1390</v>
      </c>
      <c r="B909" s="208">
        <v>109</v>
      </c>
    </row>
    <row r="910" spans="1:2">
      <c r="A910" s="195" t="s">
        <v>1391</v>
      </c>
      <c r="B910" s="208">
        <v>7</v>
      </c>
    </row>
    <row r="911" spans="1:2">
      <c r="A911" s="195" t="s">
        <v>1392</v>
      </c>
      <c r="B911" s="208">
        <v>508</v>
      </c>
    </row>
    <row r="912" spans="1:2">
      <c r="A912" s="195" t="s">
        <v>1393</v>
      </c>
      <c r="B912" s="208">
        <v>677</v>
      </c>
    </row>
    <row r="913" spans="1:2">
      <c r="A913" s="195" t="s">
        <v>1394</v>
      </c>
      <c r="B913" s="208">
        <v>493</v>
      </c>
    </row>
    <row r="914" spans="1:2">
      <c r="A914" s="195" t="s">
        <v>1395</v>
      </c>
      <c r="B914" s="208">
        <v>0</v>
      </c>
    </row>
    <row r="915" spans="1:2">
      <c r="A915" s="195" t="s">
        <v>1396</v>
      </c>
      <c r="B915" s="208">
        <v>0</v>
      </c>
    </row>
    <row r="916" spans="1:2">
      <c r="A916" s="195" t="s">
        <v>1397</v>
      </c>
      <c r="B916" s="208">
        <v>758</v>
      </c>
    </row>
    <row r="917" spans="1:2">
      <c r="A917" s="195" t="s">
        <v>1398</v>
      </c>
      <c r="B917" s="208">
        <v>40</v>
      </c>
    </row>
    <row r="918" spans="1:2">
      <c r="A918" s="195" t="s">
        <v>1399</v>
      </c>
      <c r="B918" s="208">
        <v>0</v>
      </c>
    </row>
    <row r="919" spans="1:2">
      <c r="A919" s="195" t="s">
        <v>1375</v>
      </c>
      <c r="B919" s="208">
        <v>0</v>
      </c>
    </row>
    <row r="920" spans="1:2">
      <c r="A920" s="195" t="s">
        <v>1400</v>
      </c>
      <c r="B920" s="208">
        <v>0</v>
      </c>
    </row>
    <row r="921" spans="1:2">
      <c r="A921" s="195" t="s">
        <v>1401</v>
      </c>
      <c r="B921" s="208">
        <v>273</v>
      </c>
    </row>
    <row r="922" spans="1:2">
      <c r="A922" s="195" t="s">
        <v>1402</v>
      </c>
      <c r="B922" s="208">
        <v>0</v>
      </c>
    </row>
    <row r="923" spans="1:2">
      <c r="A923" s="195" t="s">
        <v>1403</v>
      </c>
      <c r="B923" s="208">
        <v>0</v>
      </c>
    </row>
    <row r="924" spans="1:2">
      <c r="A924" s="195" t="s">
        <v>1404</v>
      </c>
      <c r="B924" s="208">
        <v>46754</v>
      </c>
    </row>
    <row r="925" spans="1:2">
      <c r="A925" s="227" t="s">
        <v>1405</v>
      </c>
      <c r="B925" s="208">
        <f>SUM(B926:B935)</f>
        <v>24819</v>
      </c>
    </row>
    <row r="926" spans="1:2">
      <c r="A926" s="195" t="s">
        <v>709</v>
      </c>
      <c r="B926" s="208">
        <v>499</v>
      </c>
    </row>
    <row r="927" spans="1:2">
      <c r="A927" s="195" t="s">
        <v>710</v>
      </c>
      <c r="B927" s="208">
        <v>3549</v>
      </c>
    </row>
    <row r="928" spans="1:2">
      <c r="A928" s="195" t="s">
        <v>711</v>
      </c>
      <c r="B928" s="208">
        <v>46</v>
      </c>
    </row>
    <row r="929" spans="1:2">
      <c r="A929" s="195" t="s">
        <v>1406</v>
      </c>
      <c r="B929" s="208">
        <v>2875</v>
      </c>
    </row>
    <row r="930" spans="1:2">
      <c r="A930" s="195" t="s">
        <v>1407</v>
      </c>
      <c r="B930" s="208">
        <v>4740</v>
      </c>
    </row>
    <row r="931" spans="1:2">
      <c r="A931" s="195" t="s">
        <v>1408</v>
      </c>
      <c r="B931" s="208">
        <v>0</v>
      </c>
    </row>
    <row r="932" spans="1:2">
      <c r="A932" s="195" t="s">
        <v>1409</v>
      </c>
      <c r="B932" s="208">
        <v>0</v>
      </c>
    </row>
    <row r="933" spans="1:2">
      <c r="A933" s="195" t="s">
        <v>1410</v>
      </c>
      <c r="B933" s="208">
        <v>0</v>
      </c>
    </row>
    <row r="934" spans="1:2">
      <c r="A934" s="195" t="s">
        <v>718</v>
      </c>
      <c r="B934" s="208">
        <v>0</v>
      </c>
    </row>
    <row r="935" spans="1:2">
      <c r="A935" s="195" t="s">
        <v>1411</v>
      </c>
      <c r="B935" s="208">
        <v>13110</v>
      </c>
    </row>
    <row r="936" spans="1:2">
      <c r="A936" s="227" t="s">
        <v>1412</v>
      </c>
      <c r="B936" s="208">
        <f>SUM(B937:B942)</f>
        <v>9790</v>
      </c>
    </row>
    <row r="937" spans="1:2">
      <c r="A937" s="195" t="s">
        <v>1413</v>
      </c>
      <c r="B937" s="208">
        <v>498</v>
      </c>
    </row>
    <row r="938" spans="1:2">
      <c r="A938" s="195" t="s">
        <v>1414</v>
      </c>
      <c r="B938" s="208">
        <v>0</v>
      </c>
    </row>
    <row r="939" spans="1:2">
      <c r="A939" s="195" t="s">
        <v>1415</v>
      </c>
      <c r="B939" s="208">
        <v>6185</v>
      </c>
    </row>
    <row r="940" spans="1:2">
      <c r="A940" s="195" t="s">
        <v>1416</v>
      </c>
      <c r="B940" s="208">
        <v>986</v>
      </c>
    </row>
    <row r="941" spans="1:2">
      <c r="A941" s="195" t="s">
        <v>1417</v>
      </c>
      <c r="B941" s="208">
        <v>841</v>
      </c>
    </row>
    <row r="942" spans="1:2">
      <c r="A942" s="195" t="s">
        <v>1418</v>
      </c>
      <c r="B942" s="208">
        <v>1280</v>
      </c>
    </row>
    <row r="943" spans="1:2">
      <c r="A943" s="227" t="s">
        <v>1419</v>
      </c>
      <c r="B943" s="208">
        <f>SUM(B944:B948)</f>
        <v>3533</v>
      </c>
    </row>
    <row r="944" spans="1:2">
      <c r="A944" s="195" t="s">
        <v>1420</v>
      </c>
      <c r="B944" s="208">
        <v>0</v>
      </c>
    </row>
    <row r="945" spans="1:2">
      <c r="A945" s="195" t="s">
        <v>1421</v>
      </c>
      <c r="B945" s="208">
        <v>353</v>
      </c>
    </row>
    <row r="946" spans="1:2">
      <c r="A946" s="195" t="s">
        <v>1422</v>
      </c>
      <c r="B946" s="208">
        <v>3021</v>
      </c>
    </row>
    <row r="947" spans="1:2">
      <c r="A947" s="195" t="s">
        <v>1423</v>
      </c>
      <c r="B947" s="208">
        <v>0</v>
      </c>
    </row>
    <row r="948" spans="1:2">
      <c r="A948" s="195" t="s">
        <v>1424</v>
      </c>
      <c r="B948" s="208">
        <v>159</v>
      </c>
    </row>
    <row r="949" spans="1:2">
      <c r="A949" s="227" t="s">
        <v>1425</v>
      </c>
      <c r="B949" s="208">
        <f>SUM(B950:B951)</f>
        <v>4408</v>
      </c>
    </row>
    <row r="950" spans="1:2">
      <c r="A950" s="195" t="s">
        <v>1426</v>
      </c>
      <c r="B950" s="208">
        <v>0</v>
      </c>
    </row>
    <row r="951" spans="1:2">
      <c r="A951" s="195" t="s">
        <v>1427</v>
      </c>
      <c r="B951" s="208">
        <v>4408</v>
      </c>
    </row>
    <row r="952" spans="1:2">
      <c r="A952" s="227" t="s">
        <v>1428</v>
      </c>
      <c r="B952" s="208">
        <f>B953+B954</f>
        <v>7900</v>
      </c>
    </row>
    <row r="953" spans="1:2">
      <c r="A953" s="195" t="s">
        <v>1429</v>
      </c>
      <c r="B953" s="208">
        <v>0</v>
      </c>
    </row>
    <row r="954" spans="1:2">
      <c r="A954" s="195" t="s">
        <v>1430</v>
      </c>
      <c r="B954" s="208">
        <v>7900</v>
      </c>
    </row>
    <row r="955" spans="1:2">
      <c r="A955" s="227" t="s">
        <v>1431</v>
      </c>
      <c r="B955" s="208">
        <f>SUM(B956,B978,B988,B998,B1005,B1010)</f>
        <v>32463</v>
      </c>
    </row>
    <row r="956" spans="1:2">
      <c r="A956" s="227" t="s">
        <v>1432</v>
      </c>
      <c r="B956" s="208">
        <f>SUM(B957:B977)</f>
        <v>28765</v>
      </c>
    </row>
    <row r="957" spans="1:2">
      <c r="A957" s="195" t="s">
        <v>709</v>
      </c>
      <c r="B957" s="208">
        <v>1443</v>
      </c>
    </row>
    <row r="958" spans="1:2">
      <c r="A958" s="195" t="s">
        <v>710</v>
      </c>
      <c r="B958" s="208">
        <v>1274</v>
      </c>
    </row>
    <row r="959" spans="1:2">
      <c r="A959" s="195" t="s">
        <v>711</v>
      </c>
      <c r="B959" s="208">
        <v>0</v>
      </c>
    </row>
    <row r="960" spans="1:2">
      <c r="A960" s="195" t="s">
        <v>1433</v>
      </c>
      <c r="B960" s="208">
        <v>9479</v>
      </c>
    </row>
    <row r="961" spans="1:2">
      <c r="A961" s="195" t="s">
        <v>1434</v>
      </c>
      <c r="B961" s="208">
        <v>2343</v>
      </c>
    </row>
    <row r="962" spans="1:2">
      <c r="A962" s="195" t="s">
        <v>1435</v>
      </c>
      <c r="B962" s="208">
        <v>36</v>
      </c>
    </row>
    <row r="963" spans="1:2">
      <c r="A963" s="195" t="s">
        <v>1436</v>
      </c>
      <c r="B963" s="208">
        <v>395</v>
      </c>
    </row>
    <row r="964" spans="1:2">
      <c r="A964" s="195" t="s">
        <v>1437</v>
      </c>
      <c r="B964" s="208">
        <v>326</v>
      </c>
    </row>
    <row r="965" spans="1:2">
      <c r="A965" s="195" t="s">
        <v>1438</v>
      </c>
      <c r="B965" s="208">
        <v>26</v>
      </c>
    </row>
    <row r="966" spans="1:2">
      <c r="A966" s="195" t="s">
        <v>1439</v>
      </c>
      <c r="B966" s="208">
        <v>57</v>
      </c>
    </row>
    <row r="967" spans="1:2">
      <c r="A967" s="195" t="s">
        <v>1440</v>
      </c>
      <c r="B967" s="208">
        <v>2144</v>
      </c>
    </row>
    <row r="968" spans="1:2">
      <c r="A968" s="195" t="s">
        <v>1441</v>
      </c>
      <c r="B968" s="208">
        <v>0</v>
      </c>
    </row>
    <row r="969" spans="1:2">
      <c r="A969" s="195" t="s">
        <v>1442</v>
      </c>
      <c r="B969" s="208">
        <v>0</v>
      </c>
    </row>
    <row r="970" spans="1:2">
      <c r="A970" s="195" t="s">
        <v>1443</v>
      </c>
      <c r="B970" s="208">
        <v>0</v>
      </c>
    </row>
    <row r="971" spans="1:2">
      <c r="A971" s="195" t="s">
        <v>1444</v>
      </c>
      <c r="B971" s="208">
        <v>0</v>
      </c>
    </row>
    <row r="972" spans="1:2">
      <c r="A972" s="195" t="s">
        <v>1445</v>
      </c>
      <c r="B972" s="208">
        <v>0</v>
      </c>
    </row>
    <row r="973" spans="1:2">
      <c r="A973" s="195" t="s">
        <v>1446</v>
      </c>
      <c r="B973" s="208">
        <v>0</v>
      </c>
    </row>
    <row r="974" spans="1:2">
      <c r="A974" s="195" t="s">
        <v>1447</v>
      </c>
      <c r="B974" s="208">
        <v>0</v>
      </c>
    </row>
    <row r="975" spans="1:2">
      <c r="A975" s="195" t="s">
        <v>1448</v>
      </c>
      <c r="B975" s="208">
        <v>168</v>
      </c>
    </row>
    <row r="976" spans="1:2">
      <c r="A976" s="195" t="s">
        <v>1449</v>
      </c>
      <c r="B976" s="208">
        <v>0</v>
      </c>
    </row>
    <row r="977" spans="1:2">
      <c r="A977" s="195" t="s">
        <v>1450</v>
      </c>
      <c r="B977" s="208">
        <v>11074</v>
      </c>
    </row>
    <row r="978" spans="1:2">
      <c r="A978" s="227" t="s">
        <v>1451</v>
      </c>
      <c r="B978" s="208">
        <f>SUM(B979:B987)</f>
        <v>0</v>
      </c>
    </row>
    <row r="979" spans="1:2">
      <c r="A979" s="195" t="s">
        <v>709</v>
      </c>
      <c r="B979" s="208">
        <v>0</v>
      </c>
    </row>
    <row r="980" spans="1:2">
      <c r="A980" s="195" t="s">
        <v>710</v>
      </c>
      <c r="B980" s="208">
        <v>0</v>
      </c>
    </row>
    <row r="981" spans="1:2">
      <c r="A981" s="195" t="s">
        <v>711</v>
      </c>
      <c r="B981" s="208">
        <v>0</v>
      </c>
    </row>
    <row r="982" spans="1:2">
      <c r="A982" s="195" t="s">
        <v>1452</v>
      </c>
      <c r="B982" s="208">
        <v>0</v>
      </c>
    </row>
    <row r="983" spans="1:2">
      <c r="A983" s="195" t="s">
        <v>1453</v>
      </c>
      <c r="B983" s="208">
        <v>0</v>
      </c>
    </row>
    <row r="984" spans="1:2">
      <c r="A984" s="195" t="s">
        <v>1454</v>
      </c>
      <c r="B984" s="208">
        <v>0</v>
      </c>
    </row>
    <row r="985" spans="1:2">
      <c r="A985" s="195" t="s">
        <v>1455</v>
      </c>
      <c r="B985" s="208">
        <v>0</v>
      </c>
    </row>
    <row r="986" spans="1:2">
      <c r="A986" s="195" t="s">
        <v>1456</v>
      </c>
      <c r="B986" s="208">
        <v>0</v>
      </c>
    </row>
    <row r="987" spans="1:2">
      <c r="A987" s="195" t="s">
        <v>1457</v>
      </c>
      <c r="B987" s="208">
        <v>0</v>
      </c>
    </row>
    <row r="988" spans="1:2">
      <c r="A988" s="227" t="s">
        <v>1458</v>
      </c>
      <c r="B988" s="208">
        <f>SUM(B989:B997)</f>
        <v>534</v>
      </c>
    </row>
    <row r="989" spans="1:2">
      <c r="A989" s="195" t="s">
        <v>709</v>
      </c>
      <c r="B989" s="208">
        <v>0</v>
      </c>
    </row>
    <row r="990" spans="1:2">
      <c r="A990" s="195" t="s">
        <v>710</v>
      </c>
      <c r="B990" s="208">
        <v>379</v>
      </c>
    </row>
    <row r="991" spans="1:2">
      <c r="A991" s="195" t="s">
        <v>711</v>
      </c>
      <c r="B991" s="208">
        <v>0</v>
      </c>
    </row>
    <row r="992" spans="1:2">
      <c r="A992" s="195" t="s">
        <v>1459</v>
      </c>
      <c r="B992" s="208">
        <v>5</v>
      </c>
    </row>
    <row r="993" spans="1:2">
      <c r="A993" s="195" t="s">
        <v>1460</v>
      </c>
      <c r="B993" s="208">
        <v>0</v>
      </c>
    </row>
    <row r="994" spans="1:2">
      <c r="A994" s="195" t="s">
        <v>1461</v>
      </c>
      <c r="B994" s="208">
        <v>0</v>
      </c>
    </row>
    <row r="995" spans="1:2">
      <c r="A995" s="195" t="s">
        <v>1462</v>
      </c>
      <c r="B995" s="208">
        <v>0</v>
      </c>
    </row>
    <row r="996" spans="1:2">
      <c r="A996" s="195" t="s">
        <v>1463</v>
      </c>
      <c r="B996" s="208">
        <v>150</v>
      </c>
    </row>
    <row r="997" spans="1:2">
      <c r="A997" s="195" t="s">
        <v>1464</v>
      </c>
      <c r="B997" s="208">
        <v>0</v>
      </c>
    </row>
    <row r="998" spans="1:2">
      <c r="A998" s="227" t="s">
        <v>1465</v>
      </c>
      <c r="B998" s="208">
        <f>SUM(B999:B1004)</f>
        <v>99</v>
      </c>
    </row>
    <row r="999" spans="1:2">
      <c r="A999" s="195" t="s">
        <v>709</v>
      </c>
      <c r="B999" s="208">
        <v>0</v>
      </c>
    </row>
    <row r="1000" spans="1:2">
      <c r="A1000" s="195" t="s">
        <v>710</v>
      </c>
      <c r="B1000" s="208">
        <v>0</v>
      </c>
    </row>
    <row r="1001" spans="1:2">
      <c r="A1001" s="195" t="s">
        <v>711</v>
      </c>
      <c r="B1001" s="208">
        <v>0</v>
      </c>
    </row>
    <row r="1002" spans="1:2">
      <c r="A1002" s="195" t="s">
        <v>1456</v>
      </c>
      <c r="B1002" s="208">
        <v>0</v>
      </c>
    </row>
    <row r="1003" spans="1:2">
      <c r="A1003" s="195" t="s">
        <v>1466</v>
      </c>
      <c r="B1003" s="208">
        <v>99</v>
      </c>
    </row>
    <row r="1004" spans="1:2">
      <c r="A1004" s="195" t="s">
        <v>1467</v>
      </c>
      <c r="B1004" s="208">
        <v>0</v>
      </c>
    </row>
    <row r="1005" spans="1:2">
      <c r="A1005" s="227" t="s">
        <v>1468</v>
      </c>
      <c r="B1005" s="208">
        <f>SUM(B1006:B1009)</f>
        <v>30</v>
      </c>
    </row>
    <row r="1006" spans="1:2">
      <c r="A1006" s="195" t="s">
        <v>1469</v>
      </c>
      <c r="B1006" s="208">
        <v>0</v>
      </c>
    </row>
    <row r="1007" spans="1:2">
      <c r="A1007" s="195" t="s">
        <v>1470</v>
      </c>
      <c r="B1007" s="208">
        <v>30</v>
      </c>
    </row>
    <row r="1008" spans="1:2">
      <c r="A1008" s="195" t="s">
        <v>1471</v>
      </c>
      <c r="B1008" s="208">
        <v>0</v>
      </c>
    </row>
    <row r="1009" spans="1:2">
      <c r="A1009" s="195" t="s">
        <v>1472</v>
      </c>
      <c r="B1009" s="208">
        <v>0</v>
      </c>
    </row>
    <row r="1010" spans="1:2">
      <c r="A1010" s="227" t="s">
        <v>1473</v>
      </c>
      <c r="B1010" s="208">
        <f>SUM(B1011:B1012)</f>
        <v>3035</v>
      </c>
    </row>
    <row r="1011" spans="1:2">
      <c r="A1011" s="195" t="s">
        <v>1474</v>
      </c>
      <c r="B1011" s="208">
        <v>1865</v>
      </c>
    </row>
    <row r="1012" spans="1:2">
      <c r="A1012" s="195" t="s">
        <v>1475</v>
      </c>
      <c r="B1012" s="208">
        <v>1170</v>
      </c>
    </row>
    <row r="1013" spans="1:2">
      <c r="A1013" s="227" t="s">
        <v>1476</v>
      </c>
      <c r="B1013" s="208">
        <f>SUM(B1014,B1024,B1040,B1045,B1056,B1063,B1071)</f>
        <v>39160</v>
      </c>
    </row>
    <row r="1014" spans="1:2">
      <c r="A1014" s="227" t="s">
        <v>1477</v>
      </c>
      <c r="B1014" s="208">
        <f>SUM(B1015:B1023)</f>
        <v>3535</v>
      </c>
    </row>
    <row r="1015" spans="1:2">
      <c r="A1015" s="195" t="s">
        <v>709</v>
      </c>
      <c r="B1015" s="208">
        <v>120</v>
      </c>
    </row>
    <row r="1016" spans="1:2">
      <c r="A1016" s="195" t="s">
        <v>710</v>
      </c>
      <c r="B1016" s="208">
        <v>0</v>
      </c>
    </row>
    <row r="1017" spans="1:2">
      <c r="A1017" s="195" t="s">
        <v>711</v>
      </c>
      <c r="B1017" s="208">
        <v>0</v>
      </c>
    </row>
    <row r="1018" spans="1:2">
      <c r="A1018" s="195" t="s">
        <v>1478</v>
      </c>
      <c r="B1018" s="208">
        <v>0</v>
      </c>
    </row>
    <row r="1019" spans="1:2">
      <c r="A1019" s="195" t="s">
        <v>1479</v>
      </c>
      <c r="B1019" s="208">
        <v>0</v>
      </c>
    </row>
    <row r="1020" spans="1:2">
      <c r="A1020" s="195" t="s">
        <v>1480</v>
      </c>
      <c r="B1020" s="208">
        <v>0</v>
      </c>
    </row>
    <row r="1021" spans="1:2">
      <c r="A1021" s="195" t="s">
        <v>1481</v>
      </c>
      <c r="B1021" s="208">
        <v>0</v>
      </c>
    </row>
    <row r="1022" spans="1:2">
      <c r="A1022" s="195" t="s">
        <v>1482</v>
      </c>
      <c r="B1022" s="208">
        <v>0</v>
      </c>
    </row>
    <row r="1023" spans="1:2">
      <c r="A1023" s="195" t="s">
        <v>1483</v>
      </c>
      <c r="B1023" s="208">
        <v>3415</v>
      </c>
    </row>
    <row r="1024" spans="1:2">
      <c r="A1024" s="227" t="s">
        <v>1484</v>
      </c>
      <c r="B1024" s="208">
        <f>SUM(B1025:B1039)</f>
        <v>6904</v>
      </c>
    </row>
    <row r="1025" spans="1:2">
      <c r="A1025" s="195" t="s">
        <v>709</v>
      </c>
      <c r="B1025" s="208">
        <v>177</v>
      </c>
    </row>
    <row r="1026" spans="1:2">
      <c r="A1026" s="195" t="s">
        <v>710</v>
      </c>
      <c r="B1026" s="208">
        <v>69</v>
      </c>
    </row>
    <row r="1027" spans="1:2">
      <c r="A1027" s="195" t="s">
        <v>711</v>
      </c>
      <c r="B1027" s="208">
        <v>0</v>
      </c>
    </row>
    <row r="1028" spans="1:2">
      <c r="A1028" s="195" t="s">
        <v>1485</v>
      </c>
      <c r="B1028" s="208">
        <v>0</v>
      </c>
    </row>
    <row r="1029" spans="1:2">
      <c r="A1029" s="195" t="s">
        <v>1486</v>
      </c>
      <c r="B1029" s="208">
        <v>100</v>
      </c>
    </row>
    <row r="1030" spans="1:2">
      <c r="A1030" s="195" t="s">
        <v>1487</v>
      </c>
      <c r="B1030" s="208">
        <v>0</v>
      </c>
    </row>
    <row r="1031" spans="1:2">
      <c r="A1031" s="195" t="s">
        <v>1488</v>
      </c>
      <c r="B1031" s="208">
        <v>0</v>
      </c>
    </row>
    <row r="1032" spans="1:2">
      <c r="A1032" s="195" t="s">
        <v>1489</v>
      </c>
      <c r="B1032" s="208">
        <v>0</v>
      </c>
    </row>
    <row r="1033" spans="1:2">
      <c r="A1033" s="195" t="s">
        <v>1490</v>
      </c>
      <c r="B1033" s="208">
        <v>200</v>
      </c>
    </row>
    <row r="1034" spans="1:2">
      <c r="A1034" s="195" t="s">
        <v>1491</v>
      </c>
      <c r="B1034" s="208">
        <v>0</v>
      </c>
    </row>
    <row r="1035" spans="1:2">
      <c r="A1035" s="195" t="s">
        <v>1492</v>
      </c>
      <c r="B1035" s="208">
        <v>0</v>
      </c>
    </row>
    <row r="1036" spans="1:2">
      <c r="A1036" s="195" t="s">
        <v>1493</v>
      </c>
      <c r="B1036" s="208">
        <v>0</v>
      </c>
    </row>
    <row r="1037" spans="1:2">
      <c r="A1037" s="195" t="s">
        <v>1494</v>
      </c>
      <c r="B1037" s="208">
        <v>0</v>
      </c>
    </row>
    <row r="1038" spans="1:2">
      <c r="A1038" s="195" t="s">
        <v>1495</v>
      </c>
      <c r="B1038" s="208">
        <v>0</v>
      </c>
    </row>
    <row r="1039" spans="1:2">
      <c r="A1039" s="195" t="s">
        <v>1496</v>
      </c>
      <c r="B1039" s="208">
        <v>6358</v>
      </c>
    </row>
    <row r="1040" spans="1:2">
      <c r="A1040" s="227" t="s">
        <v>1497</v>
      </c>
      <c r="B1040" s="208">
        <f>SUM(B1041:B1044)</f>
        <v>12750</v>
      </c>
    </row>
    <row r="1041" spans="1:2">
      <c r="A1041" s="195" t="s">
        <v>709</v>
      </c>
      <c r="B1041" s="208">
        <v>0</v>
      </c>
    </row>
    <row r="1042" spans="1:2">
      <c r="A1042" s="195" t="s">
        <v>710</v>
      </c>
      <c r="B1042" s="208">
        <v>0</v>
      </c>
    </row>
    <row r="1043" spans="1:2">
      <c r="A1043" s="195" t="s">
        <v>711</v>
      </c>
      <c r="B1043" s="208">
        <v>0</v>
      </c>
    </row>
    <row r="1044" spans="1:2">
      <c r="A1044" s="195" t="s">
        <v>1498</v>
      </c>
      <c r="B1044" s="208">
        <v>12750</v>
      </c>
    </row>
    <row r="1045" spans="1:2">
      <c r="A1045" s="227" t="s">
        <v>1499</v>
      </c>
      <c r="B1045" s="208">
        <f>SUM(B1046:B1055)</f>
        <v>2603</v>
      </c>
    </row>
    <row r="1046" spans="1:2">
      <c r="A1046" s="195" t="s">
        <v>709</v>
      </c>
      <c r="B1046" s="208">
        <v>1131</v>
      </c>
    </row>
    <row r="1047" spans="1:2">
      <c r="A1047" s="195" t="s">
        <v>710</v>
      </c>
      <c r="B1047" s="208">
        <v>1450</v>
      </c>
    </row>
    <row r="1048" spans="1:2">
      <c r="A1048" s="195" t="s">
        <v>711</v>
      </c>
      <c r="B1048" s="208">
        <v>0</v>
      </c>
    </row>
    <row r="1049" spans="1:2">
      <c r="A1049" s="195" t="s">
        <v>1500</v>
      </c>
      <c r="B1049" s="208">
        <v>0</v>
      </c>
    </row>
    <row r="1050" spans="1:2">
      <c r="A1050" s="195" t="s">
        <v>1501</v>
      </c>
      <c r="B1050" s="208">
        <v>0</v>
      </c>
    </row>
    <row r="1051" spans="1:2">
      <c r="A1051" s="195" t="s">
        <v>1502</v>
      </c>
      <c r="B1051" s="208">
        <v>0</v>
      </c>
    </row>
    <row r="1052" spans="1:2">
      <c r="A1052" s="195" t="s">
        <v>1503</v>
      </c>
      <c r="B1052" s="208">
        <v>0</v>
      </c>
    </row>
    <row r="1053" spans="1:2">
      <c r="A1053" s="195" t="s">
        <v>1504</v>
      </c>
      <c r="B1053" s="208">
        <v>0</v>
      </c>
    </row>
    <row r="1054" spans="1:2">
      <c r="A1054" s="195" t="s">
        <v>718</v>
      </c>
      <c r="B1054" s="208">
        <v>0</v>
      </c>
    </row>
    <row r="1055" spans="1:2">
      <c r="A1055" s="195" t="s">
        <v>1505</v>
      </c>
      <c r="B1055" s="208">
        <v>22</v>
      </c>
    </row>
    <row r="1056" spans="1:2">
      <c r="A1056" s="227" t="s">
        <v>1506</v>
      </c>
      <c r="B1056" s="208">
        <f>SUM(B1057:B1062)</f>
        <v>2700</v>
      </c>
    </row>
    <row r="1057" spans="1:2">
      <c r="A1057" s="195" t="s">
        <v>709</v>
      </c>
      <c r="B1057" s="208">
        <v>312</v>
      </c>
    </row>
    <row r="1058" spans="1:2">
      <c r="A1058" s="195" t="s">
        <v>710</v>
      </c>
      <c r="B1058" s="208">
        <v>101</v>
      </c>
    </row>
    <row r="1059" spans="1:2">
      <c r="A1059" s="195" t="s">
        <v>711</v>
      </c>
      <c r="B1059" s="208">
        <v>0</v>
      </c>
    </row>
    <row r="1060" spans="1:2">
      <c r="A1060" s="195" t="s">
        <v>1507</v>
      </c>
      <c r="B1060" s="208">
        <v>0</v>
      </c>
    </row>
    <row r="1061" spans="1:2">
      <c r="A1061" s="195" t="s">
        <v>1508</v>
      </c>
      <c r="B1061" s="208">
        <v>0</v>
      </c>
    </row>
    <row r="1062" spans="1:2">
      <c r="A1062" s="195" t="s">
        <v>1509</v>
      </c>
      <c r="B1062" s="208">
        <v>2287</v>
      </c>
    </row>
    <row r="1063" spans="1:2">
      <c r="A1063" s="227" t="s">
        <v>1510</v>
      </c>
      <c r="B1063" s="208">
        <f>SUM(B1064:B1070)</f>
        <v>10668</v>
      </c>
    </row>
    <row r="1064" spans="1:2">
      <c r="A1064" s="195" t="s">
        <v>709</v>
      </c>
      <c r="B1064" s="208">
        <v>664</v>
      </c>
    </row>
    <row r="1065" spans="1:2">
      <c r="A1065" s="195" t="s">
        <v>710</v>
      </c>
      <c r="B1065" s="208">
        <v>415</v>
      </c>
    </row>
    <row r="1066" spans="1:2">
      <c r="A1066" s="195" t="s">
        <v>711</v>
      </c>
      <c r="B1066" s="208">
        <v>0</v>
      </c>
    </row>
    <row r="1067" spans="1:2">
      <c r="A1067" s="195" t="s">
        <v>1511</v>
      </c>
      <c r="B1067" s="208">
        <v>0</v>
      </c>
    </row>
    <row r="1068" spans="1:2">
      <c r="A1068" s="195" t="s">
        <v>1512</v>
      </c>
      <c r="B1068" s="208">
        <v>1221</v>
      </c>
    </row>
    <row r="1069" spans="1:2">
      <c r="A1069" s="195" t="s">
        <v>1513</v>
      </c>
      <c r="B1069" s="208">
        <v>0</v>
      </c>
    </row>
    <row r="1070" spans="1:2">
      <c r="A1070" s="195" t="s">
        <v>1514</v>
      </c>
      <c r="B1070" s="208">
        <v>8368</v>
      </c>
    </row>
    <row r="1071" spans="1:2">
      <c r="A1071" s="227" t="s">
        <v>1515</v>
      </c>
      <c r="B1071" s="208">
        <f>SUM(B1072:B1076)</f>
        <v>0</v>
      </c>
    </row>
    <row r="1072" spans="1:2">
      <c r="A1072" s="195" t="s">
        <v>1516</v>
      </c>
      <c r="B1072" s="208">
        <v>0</v>
      </c>
    </row>
    <row r="1073" spans="1:2">
      <c r="A1073" s="195" t="s">
        <v>1517</v>
      </c>
      <c r="B1073" s="208">
        <v>0</v>
      </c>
    </row>
    <row r="1074" spans="1:2">
      <c r="A1074" s="195" t="s">
        <v>1518</v>
      </c>
      <c r="B1074" s="208">
        <v>0</v>
      </c>
    </row>
    <row r="1075" spans="1:2">
      <c r="A1075" s="195" t="s">
        <v>1519</v>
      </c>
      <c r="B1075" s="208">
        <v>0</v>
      </c>
    </row>
    <row r="1076" spans="1:2">
      <c r="A1076" s="195" t="s">
        <v>1520</v>
      </c>
      <c r="B1076" s="208">
        <v>0</v>
      </c>
    </row>
    <row r="1077" spans="1:2">
      <c r="A1077" s="227" t="s">
        <v>1521</v>
      </c>
      <c r="B1077" s="208">
        <f>SUM(B1078,B1088,B1094)</f>
        <v>4324</v>
      </c>
    </row>
    <row r="1078" spans="1:2">
      <c r="A1078" s="227" t="s">
        <v>1522</v>
      </c>
      <c r="B1078" s="208">
        <f>SUM(B1079:B1087)</f>
        <v>1637</v>
      </c>
    </row>
    <row r="1079" spans="1:2">
      <c r="A1079" s="195" t="s">
        <v>709</v>
      </c>
      <c r="B1079" s="208">
        <v>583</v>
      </c>
    </row>
    <row r="1080" spans="1:2">
      <c r="A1080" s="195" t="s">
        <v>710</v>
      </c>
      <c r="B1080" s="208">
        <v>111</v>
      </c>
    </row>
    <row r="1081" spans="1:2">
      <c r="A1081" s="195" t="s">
        <v>711</v>
      </c>
      <c r="B1081" s="208">
        <v>0</v>
      </c>
    </row>
    <row r="1082" spans="1:2">
      <c r="A1082" s="195" t="s">
        <v>1523</v>
      </c>
      <c r="B1082" s="208">
        <v>0</v>
      </c>
    </row>
    <row r="1083" spans="1:2">
      <c r="A1083" s="195" t="s">
        <v>1524</v>
      </c>
      <c r="B1083" s="208">
        <v>0</v>
      </c>
    </row>
    <row r="1084" spans="1:2">
      <c r="A1084" s="195" t="s">
        <v>1525</v>
      </c>
      <c r="B1084" s="208">
        <v>0</v>
      </c>
    </row>
    <row r="1085" spans="1:2">
      <c r="A1085" s="195" t="s">
        <v>1526</v>
      </c>
      <c r="B1085" s="208">
        <v>0</v>
      </c>
    </row>
    <row r="1086" spans="1:2">
      <c r="A1086" s="195" t="s">
        <v>718</v>
      </c>
      <c r="B1086" s="208">
        <v>0</v>
      </c>
    </row>
    <row r="1087" spans="1:2">
      <c r="A1087" s="195" t="s">
        <v>1527</v>
      </c>
      <c r="B1087" s="208">
        <v>943</v>
      </c>
    </row>
    <row r="1088" spans="1:2">
      <c r="A1088" s="227" t="s">
        <v>1528</v>
      </c>
      <c r="B1088" s="208">
        <f>SUM(B1089:B1093)</f>
        <v>551</v>
      </c>
    </row>
    <row r="1089" spans="1:2">
      <c r="A1089" s="195" t="s">
        <v>709</v>
      </c>
      <c r="B1089" s="208">
        <v>7</v>
      </c>
    </row>
    <row r="1090" spans="1:2">
      <c r="A1090" s="195" t="s">
        <v>710</v>
      </c>
      <c r="B1090" s="208">
        <v>6</v>
      </c>
    </row>
    <row r="1091" spans="1:2">
      <c r="A1091" s="195" t="s">
        <v>711</v>
      </c>
      <c r="B1091" s="208">
        <v>0</v>
      </c>
    </row>
    <row r="1092" spans="1:2">
      <c r="A1092" s="195" t="s">
        <v>1529</v>
      </c>
      <c r="B1092" s="208">
        <v>0</v>
      </c>
    </row>
    <row r="1093" spans="1:2">
      <c r="A1093" s="195" t="s">
        <v>1530</v>
      </c>
      <c r="B1093" s="208">
        <v>538</v>
      </c>
    </row>
    <row r="1094" spans="1:2">
      <c r="A1094" s="227" t="s">
        <v>1531</v>
      </c>
      <c r="B1094" s="208">
        <f>SUM(B1095:B1096)</f>
        <v>2136</v>
      </c>
    </row>
    <row r="1095" spans="1:2">
      <c r="A1095" s="195" t="s">
        <v>1532</v>
      </c>
      <c r="B1095" s="208">
        <v>150</v>
      </c>
    </row>
    <row r="1096" spans="1:2">
      <c r="A1096" s="195" t="s">
        <v>1533</v>
      </c>
      <c r="B1096" s="208">
        <v>1986</v>
      </c>
    </row>
    <row r="1097" spans="1:2">
      <c r="A1097" s="227" t="s">
        <v>1534</v>
      </c>
      <c r="B1097" s="208">
        <f>SUM(B1098,B1105,B1115,B1121,B1124)</f>
        <v>1630</v>
      </c>
    </row>
    <row r="1098" spans="1:2">
      <c r="A1098" s="227" t="s">
        <v>1535</v>
      </c>
      <c r="B1098" s="208">
        <f>SUM(B1099:B1104)</f>
        <v>752</v>
      </c>
    </row>
    <row r="1099" spans="1:2">
      <c r="A1099" s="195" t="s">
        <v>709</v>
      </c>
      <c r="B1099" s="208">
        <v>244</v>
      </c>
    </row>
    <row r="1100" spans="1:2">
      <c r="A1100" s="195" t="s">
        <v>710</v>
      </c>
      <c r="B1100" s="208">
        <v>108</v>
      </c>
    </row>
    <row r="1101" spans="1:2">
      <c r="A1101" s="195" t="s">
        <v>711</v>
      </c>
      <c r="B1101" s="208">
        <v>0</v>
      </c>
    </row>
    <row r="1102" spans="1:2">
      <c r="A1102" s="195" t="s">
        <v>1536</v>
      </c>
      <c r="B1102" s="208">
        <v>0</v>
      </c>
    </row>
    <row r="1103" spans="1:2">
      <c r="A1103" s="195" t="s">
        <v>718</v>
      </c>
      <c r="B1103" s="208">
        <v>0</v>
      </c>
    </row>
    <row r="1104" spans="1:2">
      <c r="A1104" s="195" t="s">
        <v>1537</v>
      </c>
      <c r="B1104" s="208">
        <v>400</v>
      </c>
    </row>
    <row r="1105" spans="1:2">
      <c r="A1105" s="227" t="s">
        <v>1538</v>
      </c>
      <c r="B1105" s="208">
        <f>SUM(B1106:B1114)</f>
        <v>0</v>
      </c>
    </row>
    <row r="1106" spans="1:2">
      <c r="A1106" s="195" t="s">
        <v>1539</v>
      </c>
      <c r="B1106" s="208">
        <v>0</v>
      </c>
    </row>
    <row r="1107" spans="1:2">
      <c r="A1107" s="195" t="s">
        <v>1540</v>
      </c>
      <c r="B1107" s="208">
        <v>0</v>
      </c>
    </row>
    <row r="1108" spans="1:2">
      <c r="A1108" s="195" t="s">
        <v>1541</v>
      </c>
      <c r="B1108" s="208">
        <v>0</v>
      </c>
    </row>
    <row r="1109" spans="1:2">
      <c r="A1109" s="195" t="s">
        <v>1542</v>
      </c>
      <c r="B1109" s="208">
        <v>0</v>
      </c>
    </row>
    <row r="1110" spans="1:2">
      <c r="A1110" s="195" t="s">
        <v>1543</v>
      </c>
      <c r="B1110" s="208">
        <v>0</v>
      </c>
    </row>
    <row r="1111" spans="1:2">
      <c r="A1111" s="195" t="s">
        <v>1544</v>
      </c>
      <c r="B1111" s="208">
        <v>0</v>
      </c>
    </row>
    <row r="1112" spans="1:2">
      <c r="A1112" s="195" t="s">
        <v>1545</v>
      </c>
      <c r="B1112" s="208">
        <v>0</v>
      </c>
    </row>
    <row r="1113" spans="1:2">
      <c r="A1113" s="195" t="s">
        <v>1546</v>
      </c>
      <c r="B1113" s="208">
        <v>0</v>
      </c>
    </row>
    <row r="1114" spans="1:2">
      <c r="A1114" s="195" t="s">
        <v>1547</v>
      </c>
      <c r="B1114" s="208">
        <v>0</v>
      </c>
    </row>
    <row r="1115" spans="1:2">
      <c r="A1115" s="227" t="s">
        <v>1548</v>
      </c>
      <c r="B1115" s="208">
        <f>SUM(B1116:B1120)</f>
        <v>878</v>
      </c>
    </row>
    <row r="1116" spans="1:2">
      <c r="A1116" s="195" t="s">
        <v>1549</v>
      </c>
      <c r="B1116" s="208">
        <v>0</v>
      </c>
    </row>
    <row r="1117" spans="1:2">
      <c r="A1117" s="195" t="s">
        <v>1550</v>
      </c>
      <c r="B1117" s="208">
        <v>0</v>
      </c>
    </row>
    <row r="1118" spans="1:2">
      <c r="A1118" s="195" t="s">
        <v>1551</v>
      </c>
      <c r="B1118" s="208">
        <v>0</v>
      </c>
    </row>
    <row r="1119" spans="1:2">
      <c r="A1119" s="195" t="s">
        <v>1552</v>
      </c>
      <c r="B1119" s="208">
        <v>0</v>
      </c>
    </row>
    <row r="1120" spans="1:2">
      <c r="A1120" s="195" t="s">
        <v>1553</v>
      </c>
      <c r="B1120" s="208">
        <v>878</v>
      </c>
    </row>
    <row r="1121" spans="1:2">
      <c r="A1121" s="227" t="s">
        <v>1554</v>
      </c>
      <c r="B1121" s="208">
        <f>SUM(B1122:B1123)</f>
        <v>0</v>
      </c>
    </row>
    <row r="1122" spans="1:2">
      <c r="A1122" s="195" t="s">
        <v>1555</v>
      </c>
      <c r="B1122" s="208">
        <v>0</v>
      </c>
    </row>
    <row r="1123" spans="1:2">
      <c r="A1123" s="195" t="s">
        <v>1556</v>
      </c>
      <c r="B1123" s="208">
        <v>0</v>
      </c>
    </row>
    <row r="1124" spans="1:2">
      <c r="A1124" s="227" t="s">
        <v>1557</v>
      </c>
      <c r="B1124" s="208">
        <f>SUM(B1125:B1126)</f>
        <v>0</v>
      </c>
    </row>
    <row r="1125" spans="1:2">
      <c r="A1125" s="195" t="s">
        <v>1558</v>
      </c>
      <c r="B1125" s="208">
        <v>0</v>
      </c>
    </row>
    <row r="1126" spans="1:2">
      <c r="A1126" s="195" t="s">
        <v>1559</v>
      </c>
      <c r="B1126" s="208">
        <v>0</v>
      </c>
    </row>
    <row r="1127" spans="1:2">
      <c r="A1127" s="227" t="s">
        <v>1560</v>
      </c>
      <c r="B1127" s="208">
        <f>SUM(B1128:B1136)</f>
        <v>584</v>
      </c>
    </row>
    <row r="1128" spans="1:2">
      <c r="A1128" s="227" t="s">
        <v>1561</v>
      </c>
      <c r="B1128" s="208">
        <v>310</v>
      </c>
    </row>
    <row r="1129" spans="1:2">
      <c r="A1129" s="227" t="s">
        <v>1562</v>
      </c>
      <c r="B1129" s="208">
        <v>0</v>
      </c>
    </row>
    <row r="1130" spans="1:2">
      <c r="A1130" s="227" t="s">
        <v>1563</v>
      </c>
      <c r="B1130" s="208">
        <v>0</v>
      </c>
    </row>
    <row r="1131" spans="1:2">
      <c r="A1131" s="227" t="s">
        <v>1564</v>
      </c>
      <c r="B1131" s="208">
        <v>0</v>
      </c>
    </row>
    <row r="1132" spans="1:2">
      <c r="A1132" s="227" t="s">
        <v>1565</v>
      </c>
      <c r="B1132" s="208">
        <v>0</v>
      </c>
    </row>
    <row r="1133" spans="1:2">
      <c r="A1133" s="227" t="s">
        <v>1341</v>
      </c>
      <c r="B1133" s="208">
        <v>65</v>
      </c>
    </row>
    <row r="1134" spans="1:2">
      <c r="A1134" s="227" t="s">
        <v>1566</v>
      </c>
      <c r="B1134" s="208">
        <v>0</v>
      </c>
    </row>
    <row r="1135" spans="1:2">
      <c r="A1135" s="227" t="s">
        <v>1567</v>
      </c>
      <c r="B1135" s="208">
        <v>0</v>
      </c>
    </row>
    <row r="1136" spans="1:2">
      <c r="A1136" s="227" t="s">
        <v>1568</v>
      </c>
      <c r="B1136" s="208">
        <v>209</v>
      </c>
    </row>
    <row r="1137" spans="1:2">
      <c r="A1137" s="227" t="s">
        <v>1569</v>
      </c>
      <c r="B1137" s="208">
        <f>SUM(B1138,B1165,B1180)</f>
        <v>15674</v>
      </c>
    </row>
    <row r="1138" spans="1:2">
      <c r="A1138" s="227" t="s">
        <v>1570</v>
      </c>
      <c r="B1138" s="208">
        <f>SUM(B1139:B1164)</f>
        <v>15122</v>
      </c>
    </row>
    <row r="1139" spans="1:2">
      <c r="A1139" s="195" t="s">
        <v>709</v>
      </c>
      <c r="B1139" s="208">
        <v>3240</v>
      </c>
    </row>
    <row r="1140" spans="1:2">
      <c r="A1140" s="195" t="s">
        <v>710</v>
      </c>
      <c r="B1140" s="208">
        <v>953</v>
      </c>
    </row>
    <row r="1141" spans="1:2">
      <c r="A1141" s="195" t="s">
        <v>711</v>
      </c>
      <c r="B1141" s="208">
        <v>0</v>
      </c>
    </row>
    <row r="1142" spans="1:2">
      <c r="A1142" s="195" t="s">
        <v>1571</v>
      </c>
      <c r="B1142" s="208">
        <v>796</v>
      </c>
    </row>
    <row r="1143" spans="1:2">
      <c r="A1143" s="195" t="s">
        <v>1572</v>
      </c>
      <c r="B1143" s="208">
        <v>742</v>
      </c>
    </row>
    <row r="1144" spans="1:2">
      <c r="A1144" s="195" t="s">
        <v>1573</v>
      </c>
      <c r="B1144" s="208">
        <v>0</v>
      </c>
    </row>
    <row r="1145" spans="1:2">
      <c r="A1145" s="195" t="s">
        <v>1574</v>
      </c>
      <c r="B1145" s="208">
        <v>46</v>
      </c>
    </row>
    <row r="1146" spans="1:2">
      <c r="A1146" s="195" t="s">
        <v>1575</v>
      </c>
      <c r="B1146" s="208">
        <v>241</v>
      </c>
    </row>
    <row r="1147" spans="1:2">
      <c r="A1147" s="195" t="s">
        <v>1576</v>
      </c>
      <c r="B1147" s="208">
        <v>0</v>
      </c>
    </row>
    <row r="1148" spans="1:2">
      <c r="A1148" s="195" t="s">
        <v>1577</v>
      </c>
      <c r="B1148" s="208">
        <v>409</v>
      </c>
    </row>
    <row r="1149" spans="1:2">
      <c r="A1149" s="195" t="s">
        <v>1578</v>
      </c>
      <c r="B1149" s="208">
        <v>114</v>
      </c>
    </row>
    <row r="1150" spans="1:2">
      <c r="A1150" s="195" t="s">
        <v>1579</v>
      </c>
      <c r="B1150" s="208">
        <v>0</v>
      </c>
    </row>
    <row r="1151" spans="1:2">
      <c r="A1151" s="195" t="s">
        <v>1580</v>
      </c>
      <c r="B1151" s="208">
        <v>0</v>
      </c>
    </row>
    <row r="1152" spans="1:2">
      <c r="A1152" s="195" t="s">
        <v>1581</v>
      </c>
      <c r="B1152" s="208">
        <v>0</v>
      </c>
    </row>
    <row r="1153" spans="1:2">
      <c r="A1153" s="195" t="s">
        <v>1582</v>
      </c>
      <c r="B1153" s="208">
        <v>0</v>
      </c>
    </row>
    <row r="1154" spans="1:2">
      <c r="A1154" s="195" t="s">
        <v>1583</v>
      </c>
      <c r="B1154" s="208">
        <v>0</v>
      </c>
    </row>
    <row r="1155" spans="1:2">
      <c r="A1155" s="195" t="s">
        <v>1584</v>
      </c>
      <c r="B1155" s="208">
        <v>0</v>
      </c>
    </row>
    <row r="1156" spans="1:2">
      <c r="A1156" s="195" t="s">
        <v>1585</v>
      </c>
      <c r="B1156" s="208">
        <v>0</v>
      </c>
    </row>
    <row r="1157" spans="1:2">
      <c r="A1157" s="195" t="s">
        <v>1586</v>
      </c>
      <c r="B1157" s="208">
        <v>0</v>
      </c>
    </row>
    <row r="1158" spans="1:2">
      <c r="A1158" s="195" t="s">
        <v>1587</v>
      </c>
      <c r="B1158" s="208">
        <v>0</v>
      </c>
    </row>
    <row r="1159" spans="1:2">
      <c r="A1159" s="195" t="s">
        <v>1588</v>
      </c>
      <c r="B1159" s="208">
        <v>0</v>
      </c>
    </row>
    <row r="1160" spans="1:2">
      <c r="A1160" s="195" t="s">
        <v>1589</v>
      </c>
      <c r="B1160" s="208">
        <v>0</v>
      </c>
    </row>
    <row r="1161" spans="1:2">
      <c r="A1161" s="195" t="s">
        <v>1590</v>
      </c>
      <c r="B1161" s="208">
        <v>0</v>
      </c>
    </row>
    <row r="1162" spans="1:2">
      <c r="A1162" s="195" t="s">
        <v>1591</v>
      </c>
      <c r="B1162" s="208">
        <v>330</v>
      </c>
    </row>
    <row r="1163" spans="1:2">
      <c r="A1163" s="195" t="s">
        <v>718</v>
      </c>
      <c r="B1163" s="208">
        <v>1917</v>
      </c>
    </row>
    <row r="1164" spans="1:2">
      <c r="A1164" s="195" t="s">
        <v>1592</v>
      </c>
      <c r="B1164" s="208">
        <v>6334</v>
      </c>
    </row>
    <row r="1165" spans="1:2">
      <c r="A1165" s="227" t="s">
        <v>1593</v>
      </c>
      <c r="B1165" s="208">
        <f>SUM(B1166:B1179)</f>
        <v>552</v>
      </c>
    </row>
    <row r="1166" spans="1:2">
      <c r="A1166" s="195" t="s">
        <v>709</v>
      </c>
      <c r="B1166" s="208">
        <v>0</v>
      </c>
    </row>
    <row r="1167" spans="1:2">
      <c r="A1167" s="195" t="s">
        <v>710</v>
      </c>
      <c r="B1167" s="208">
        <v>0</v>
      </c>
    </row>
    <row r="1168" spans="1:2">
      <c r="A1168" s="195" t="s">
        <v>711</v>
      </c>
      <c r="B1168" s="208">
        <v>0</v>
      </c>
    </row>
    <row r="1169" spans="1:2">
      <c r="A1169" s="195" t="s">
        <v>1594</v>
      </c>
      <c r="B1169" s="208">
        <v>0</v>
      </c>
    </row>
    <row r="1170" spans="1:2">
      <c r="A1170" s="195" t="s">
        <v>1595</v>
      </c>
      <c r="B1170" s="208">
        <v>0</v>
      </c>
    </row>
    <row r="1171" spans="1:2">
      <c r="A1171" s="195" t="s">
        <v>1596</v>
      </c>
      <c r="B1171" s="208">
        <v>0</v>
      </c>
    </row>
    <row r="1172" spans="1:2">
      <c r="A1172" s="195" t="s">
        <v>1597</v>
      </c>
      <c r="B1172" s="208">
        <v>0</v>
      </c>
    </row>
    <row r="1173" spans="1:2">
      <c r="A1173" s="195" t="s">
        <v>1598</v>
      </c>
      <c r="B1173" s="208">
        <v>552</v>
      </c>
    </row>
    <row r="1174" spans="1:2">
      <c r="A1174" s="195" t="s">
        <v>1599</v>
      </c>
      <c r="B1174" s="208">
        <v>0</v>
      </c>
    </row>
    <row r="1175" spans="1:2">
      <c r="A1175" s="195" t="s">
        <v>1600</v>
      </c>
      <c r="B1175" s="208">
        <v>0</v>
      </c>
    </row>
    <row r="1176" spans="1:2">
      <c r="A1176" s="195" t="s">
        <v>1601</v>
      </c>
      <c r="B1176" s="208">
        <v>0</v>
      </c>
    </row>
    <row r="1177" spans="1:2">
      <c r="A1177" s="195" t="s">
        <v>1602</v>
      </c>
      <c r="B1177" s="208">
        <v>0</v>
      </c>
    </row>
    <row r="1178" spans="1:2">
      <c r="A1178" s="195" t="s">
        <v>1603</v>
      </c>
      <c r="B1178" s="208">
        <v>0</v>
      </c>
    </row>
    <row r="1179" spans="1:2">
      <c r="A1179" s="195" t="s">
        <v>1604</v>
      </c>
      <c r="B1179" s="208">
        <v>0</v>
      </c>
    </row>
    <row r="1180" spans="1:2">
      <c r="A1180" s="227" t="s">
        <v>1605</v>
      </c>
      <c r="B1180" s="208">
        <f>B1181</f>
        <v>0</v>
      </c>
    </row>
    <row r="1181" spans="1:2">
      <c r="A1181" s="195" t="s">
        <v>1606</v>
      </c>
      <c r="B1181" s="208">
        <v>0</v>
      </c>
    </row>
    <row r="1182" spans="1:2">
      <c r="A1182" s="227" t="s">
        <v>1607</v>
      </c>
      <c r="B1182" s="208">
        <f>SUM(B1183,B1194,B1198)</f>
        <v>18952</v>
      </c>
    </row>
    <row r="1183" spans="1:2">
      <c r="A1183" s="227" t="s">
        <v>1608</v>
      </c>
      <c r="B1183" s="208">
        <f>SUM(B1184:B1193)</f>
        <v>9825</v>
      </c>
    </row>
    <row r="1184" spans="1:2">
      <c r="A1184" s="195" t="s">
        <v>1609</v>
      </c>
      <c r="B1184" s="208">
        <v>0</v>
      </c>
    </row>
    <row r="1185" spans="1:2">
      <c r="A1185" s="195" t="s">
        <v>1610</v>
      </c>
      <c r="B1185" s="208">
        <v>0</v>
      </c>
    </row>
    <row r="1186" spans="1:2">
      <c r="A1186" s="195" t="s">
        <v>1611</v>
      </c>
      <c r="B1186" s="208">
        <v>5404</v>
      </c>
    </row>
    <row r="1187" spans="1:2">
      <c r="A1187" s="195" t="s">
        <v>1612</v>
      </c>
      <c r="B1187" s="208">
        <v>0</v>
      </c>
    </row>
    <row r="1188" spans="1:2">
      <c r="A1188" s="195" t="s">
        <v>1613</v>
      </c>
      <c r="B1188" s="208">
        <v>18</v>
      </c>
    </row>
    <row r="1189" spans="1:2">
      <c r="A1189" s="195" t="s">
        <v>1614</v>
      </c>
      <c r="B1189" s="208">
        <v>2300</v>
      </c>
    </row>
    <row r="1190" spans="1:2">
      <c r="A1190" s="195" t="s">
        <v>1615</v>
      </c>
      <c r="B1190" s="208">
        <v>11</v>
      </c>
    </row>
    <row r="1191" spans="1:2">
      <c r="A1191" s="195" t="s">
        <v>1616</v>
      </c>
      <c r="B1191" s="208">
        <v>2075</v>
      </c>
    </row>
    <row r="1192" spans="1:2">
      <c r="A1192" s="195" t="s">
        <v>1617</v>
      </c>
      <c r="B1192" s="208">
        <v>0</v>
      </c>
    </row>
    <row r="1193" spans="1:2">
      <c r="A1193" s="195" t="s">
        <v>1618</v>
      </c>
      <c r="B1193" s="208">
        <v>17</v>
      </c>
    </row>
    <row r="1194" spans="1:2">
      <c r="A1194" s="227" t="s">
        <v>1619</v>
      </c>
      <c r="B1194" s="208">
        <f>SUM(B1195:B1197)</f>
        <v>8459</v>
      </c>
    </row>
    <row r="1195" spans="1:2">
      <c r="A1195" s="195" t="s">
        <v>1620</v>
      </c>
      <c r="B1195" s="208">
        <v>8459</v>
      </c>
    </row>
    <row r="1196" spans="1:2">
      <c r="A1196" s="195" t="s">
        <v>1621</v>
      </c>
      <c r="B1196" s="208">
        <v>0</v>
      </c>
    </row>
    <row r="1197" spans="1:2">
      <c r="A1197" s="195" t="s">
        <v>1622</v>
      </c>
      <c r="B1197" s="208">
        <v>0</v>
      </c>
    </row>
    <row r="1198" spans="1:2">
      <c r="A1198" s="227" t="s">
        <v>1623</v>
      </c>
      <c r="B1198" s="208">
        <f>SUM(B1199:B1201)</f>
        <v>668</v>
      </c>
    </row>
    <row r="1199" spans="1:2">
      <c r="A1199" s="195" t="s">
        <v>1624</v>
      </c>
      <c r="B1199" s="208">
        <v>0</v>
      </c>
    </row>
    <row r="1200" spans="1:2">
      <c r="A1200" s="195" t="s">
        <v>1625</v>
      </c>
      <c r="B1200" s="208">
        <v>668</v>
      </c>
    </row>
    <row r="1201" spans="1:2">
      <c r="A1201" s="195" t="s">
        <v>1626</v>
      </c>
      <c r="B1201" s="208">
        <v>0</v>
      </c>
    </row>
    <row r="1202" spans="1:2">
      <c r="A1202" s="227" t="s">
        <v>1627</v>
      </c>
      <c r="B1202" s="208">
        <f>SUM(B1203,B1221,B1227,B1233)</f>
        <v>4271</v>
      </c>
    </row>
    <row r="1203" spans="1:2">
      <c r="A1203" s="227" t="s">
        <v>1628</v>
      </c>
      <c r="B1203" s="208">
        <f>SUM(B1204:B1220)</f>
        <v>2680</v>
      </c>
    </row>
    <row r="1204" spans="1:2">
      <c r="A1204" s="195" t="s">
        <v>709</v>
      </c>
      <c r="B1204" s="208">
        <v>14</v>
      </c>
    </row>
    <row r="1205" spans="1:2">
      <c r="A1205" s="195" t="s">
        <v>710</v>
      </c>
      <c r="B1205" s="208">
        <v>7</v>
      </c>
    </row>
    <row r="1206" spans="1:2">
      <c r="A1206" s="195" t="s">
        <v>711</v>
      </c>
      <c r="B1206" s="208">
        <v>0</v>
      </c>
    </row>
    <row r="1207" spans="1:2">
      <c r="A1207" s="195" t="s">
        <v>1629</v>
      </c>
      <c r="B1207" s="208">
        <v>0</v>
      </c>
    </row>
    <row r="1208" spans="1:2">
      <c r="A1208" s="195" t="s">
        <v>1630</v>
      </c>
      <c r="B1208" s="208">
        <v>1</v>
      </c>
    </row>
    <row r="1209" spans="1:2">
      <c r="A1209" s="195" t="s">
        <v>1631</v>
      </c>
      <c r="B1209" s="208">
        <v>0</v>
      </c>
    </row>
    <row r="1210" spans="1:2">
      <c r="A1210" s="195" t="s">
        <v>1632</v>
      </c>
      <c r="B1210" s="208">
        <v>8</v>
      </c>
    </row>
    <row r="1211" spans="1:2">
      <c r="A1211" s="195" t="s">
        <v>1633</v>
      </c>
      <c r="B1211" s="208">
        <v>10</v>
      </c>
    </row>
    <row r="1212" spans="1:2">
      <c r="A1212" s="195" t="s">
        <v>1634</v>
      </c>
      <c r="B1212" s="208">
        <v>0</v>
      </c>
    </row>
    <row r="1213" spans="1:2">
      <c r="A1213" s="195" t="s">
        <v>1635</v>
      </c>
      <c r="B1213" s="208">
        <v>0</v>
      </c>
    </row>
    <row r="1214" spans="1:2">
      <c r="A1214" s="195" t="s">
        <v>1636</v>
      </c>
      <c r="B1214" s="208">
        <v>0</v>
      </c>
    </row>
    <row r="1215" spans="1:2">
      <c r="A1215" s="195" t="s">
        <v>1637</v>
      </c>
      <c r="B1215" s="208">
        <v>0</v>
      </c>
    </row>
    <row r="1216" spans="1:2">
      <c r="A1216" s="195" t="s">
        <v>1638</v>
      </c>
      <c r="B1216" s="208">
        <v>200</v>
      </c>
    </row>
    <row r="1217" spans="1:2">
      <c r="A1217" s="195" t="s">
        <v>1639</v>
      </c>
      <c r="B1217" s="208">
        <v>0</v>
      </c>
    </row>
    <row r="1218" spans="1:2">
      <c r="A1218" s="195" t="s">
        <v>1640</v>
      </c>
      <c r="B1218" s="208">
        <v>0</v>
      </c>
    </row>
    <row r="1219" spans="1:2">
      <c r="A1219" s="195" t="s">
        <v>718</v>
      </c>
      <c r="B1219" s="208">
        <v>39</v>
      </c>
    </row>
    <row r="1220" spans="1:2">
      <c r="A1220" s="195" t="s">
        <v>1641</v>
      </c>
      <c r="B1220" s="208">
        <v>2401</v>
      </c>
    </row>
    <row r="1221" spans="1:2">
      <c r="A1221" s="227" t="s">
        <v>1642</v>
      </c>
      <c r="B1221" s="208">
        <f>SUM(B1222:B1226)</f>
        <v>0</v>
      </c>
    </row>
    <row r="1222" spans="1:2">
      <c r="A1222" s="195" t="s">
        <v>1643</v>
      </c>
      <c r="B1222" s="208">
        <v>0</v>
      </c>
    </row>
    <row r="1223" spans="1:2">
      <c r="A1223" s="195" t="s">
        <v>1644</v>
      </c>
      <c r="B1223" s="208">
        <v>0</v>
      </c>
    </row>
    <row r="1224" spans="1:2">
      <c r="A1224" s="195" t="s">
        <v>1645</v>
      </c>
      <c r="B1224" s="208">
        <v>0</v>
      </c>
    </row>
    <row r="1225" spans="1:2">
      <c r="A1225" s="195" t="s">
        <v>1646</v>
      </c>
      <c r="B1225" s="208">
        <v>0</v>
      </c>
    </row>
    <row r="1226" spans="1:2">
      <c r="A1226" s="195" t="s">
        <v>1647</v>
      </c>
      <c r="B1226" s="208">
        <v>0</v>
      </c>
    </row>
    <row r="1227" spans="1:2">
      <c r="A1227" s="227" t="s">
        <v>1648</v>
      </c>
      <c r="B1227" s="208">
        <f>SUM(B1228:B1232)</f>
        <v>1591</v>
      </c>
    </row>
    <row r="1228" spans="1:2">
      <c r="A1228" s="195" t="s">
        <v>1649</v>
      </c>
      <c r="B1228" s="208">
        <v>1348</v>
      </c>
    </row>
    <row r="1229" spans="1:2">
      <c r="A1229" s="195" t="s">
        <v>1650</v>
      </c>
      <c r="B1229" s="208">
        <v>0</v>
      </c>
    </row>
    <row r="1230" spans="1:2">
      <c r="A1230" s="195" t="s">
        <v>1651</v>
      </c>
      <c r="B1230" s="208">
        <v>43</v>
      </c>
    </row>
    <row r="1231" spans="1:2">
      <c r="A1231" s="195" t="s">
        <v>1652</v>
      </c>
      <c r="B1231" s="208">
        <v>0</v>
      </c>
    </row>
    <row r="1232" spans="1:2">
      <c r="A1232" s="195" t="s">
        <v>1653</v>
      </c>
      <c r="B1232" s="208">
        <v>200</v>
      </c>
    </row>
    <row r="1233" spans="1:2">
      <c r="A1233" s="227" t="s">
        <v>1654</v>
      </c>
      <c r="B1233" s="208">
        <f>SUM(B1234:B1245)</f>
        <v>0</v>
      </c>
    </row>
    <row r="1234" spans="1:2">
      <c r="A1234" s="195" t="s">
        <v>1655</v>
      </c>
      <c r="B1234" s="208">
        <v>0</v>
      </c>
    </row>
    <row r="1235" spans="1:2">
      <c r="A1235" s="195" t="s">
        <v>1656</v>
      </c>
      <c r="B1235" s="208">
        <v>0</v>
      </c>
    </row>
    <row r="1236" spans="1:2">
      <c r="A1236" s="195" t="s">
        <v>1657</v>
      </c>
      <c r="B1236" s="208">
        <v>0</v>
      </c>
    </row>
    <row r="1237" spans="1:2">
      <c r="A1237" s="195" t="s">
        <v>1658</v>
      </c>
      <c r="B1237" s="208">
        <v>0</v>
      </c>
    </row>
    <row r="1238" spans="1:2">
      <c r="A1238" s="195" t="s">
        <v>1659</v>
      </c>
      <c r="B1238" s="208">
        <v>0</v>
      </c>
    </row>
    <row r="1239" spans="1:2">
      <c r="A1239" s="195" t="s">
        <v>1660</v>
      </c>
      <c r="B1239" s="208">
        <v>0</v>
      </c>
    </row>
    <row r="1240" spans="1:2">
      <c r="A1240" s="195" t="s">
        <v>1661</v>
      </c>
      <c r="B1240" s="208">
        <v>0</v>
      </c>
    </row>
    <row r="1241" spans="1:2">
      <c r="A1241" s="195" t="s">
        <v>1662</v>
      </c>
      <c r="B1241" s="208">
        <v>0</v>
      </c>
    </row>
    <row r="1242" spans="1:2">
      <c r="A1242" s="195" t="s">
        <v>1663</v>
      </c>
      <c r="B1242" s="208">
        <v>0</v>
      </c>
    </row>
    <row r="1243" spans="1:2">
      <c r="A1243" s="195" t="s">
        <v>1664</v>
      </c>
      <c r="B1243" s="208">
        <v>0</v>
      </c>
    </row>
    <row r="1244" spans="1:2">
      <c r="A1244" s="195" t="s">
        <v>1665</v>
      </c>
      <c r="B1244" s="208">
        <v>0</v>
      </c>
    </row>
    <row r="1245" spans="1:2">
      <c r="A1245" s="195" t="s">
        <v>1666</v>
      </c>
      <c r="B1245" s="208">
        <v>0</v>
      </c>
    </row>
    <row r="1246" spans="1:2">
      <c r="A1246" s="227" t="s">
        <v>1667</v>
      </c>
      <c r="B1246" s="208">
        <f>SUM(B1247,B1258,B1264,B1272,B1285,B1289,B1293)</f>
        <v>14587</v>
      </c>
    </row>
    <row r="1247" spans="1:2">
      <c r="A1247" s="227" t="s">
        <v>1668</v>
      </c>
      <c r="B1247" s="208">
        <f>SUM(B1248:B1257)</f>
        <v>3534</v>
      </c>
    </row>
    <row r="1248" spans="1:2">
      <c r="A1248" s="195" t="s">
        <v>709</v>
      </c>
      <c r="B1248" s="208">
        <v>1417</v>
      </c>
    </row>
    <row r="1249" spans="1:2">
      <c r="A1249" s="195" t="s">
        <v>710</v>
      </c>
      <c r="B1249" s="208">
        <v>578</v>
      </c>
    </row>
    <row r="1250" spans="1:2">
      <c r="A1250" s="195" t="s">
        <v>711</v>
      </c>
      <c r="B1250" s="208">
        <v>0</v>
      </c>
    </row>
    <row r="1251" spans="1:2">
      <c r="A1251" s="195" t="s">
        <v>1669</v>
      </c>
      <c r="B1251" s="208">
        <v>329</v>
      </c>
    </row>
    <row r="1252" spans="1:2">
      <c r="A1252" s="195" t="s">
        <v>1670</v>
      </c>
      <c r="B1252" s="208">
        <v>0</v>
      </c>
    </row>
    <row r="1253" spans="1:2">
      <c r="A1253" s="195" t="s">
        <v>1671</v>
      </c>
      <c r="B1253" s="208">
        <v>604</v>
      </c>
    </row>
    <row r="1254" spans="1:2">
      <c r="A1254" s="195" t="s">
        <v>1672</v>
      </c>
      <c r="B1254" s="208">
        <v>95</v>
      </c>
    </row>
    <row r="1255" spans="1:2">
      <c r="A1255" s="195" t="s">
        <v>1673</v>
      </c>
      <c r="B1255" s="208">
        <v>232</v>
      </c>
    </row>
    <row r="1256" spans="1:2">
      <c r="A1256" s="195" t="s">
        <v>718</v>
      </c>
      <c r="B1256" s="208">
        <v>163</v>
      </c>
    </row>
    <row r="1257" spans="1:2">
      <c r="A1257" s="195" t="s">
        <v>1674</v>
      </c>
      <c r="B1257" s="208">
        <v>116</v>
      </c>
    </row>
    <row r="1258" spans="1:2">
      <c r="A1258" s="227" t="s">
        <v>1675</v>
      </c>
      <c r="B1258" s="208">
        <f>SUM(B1259:B1263)</f>
        <v>8240</v>
      </c>
    </row>
    <row r="1259" spans="1:2">
      <c r="A1259" s="195" t="s">
        <v>709</v>
      </c>
      <c r="B1259" s="208">
        <v>2298</v>
      </c>
    </row>
    <row r="1260" spans="1:2">
      <c r="A1260" s="195" t="s">
        <v>710</v>
      </c>
      <c r="B1260" s="208">
        <v>2656</v>
      </c>
    </row>
    <row r="1261" spans="1:2">
      <c r="A1261" s="195" t="s">
        <v>711</v>
      </c>
      <c r="B1261" s="208">
        <v>0</v>
      </c>
    </row>
    <row r="1262" spans="1:2">
      <c r="A1262" s="195" t="s">
        <v>1676</v>
      </c>
      <c r="B1262" s="208">
        <v>3039</v>
      </c>
    </row>
    <row r="1263" spans="1:2">
      <c r="A1263" s="195" t="s">
        <v>1677</v>
      </c>
      <c r="B1263" s="208">
        <v>247</v>
      </c>
    </row>
    <row r="1264" spans="1:2">
      <c r="A1264" s="227" t="s">
        <v>1678</v>
      </c>
      <c r="B1264" s="208">
        <f>SUM(B1265:B1271)</f>
        <v>0</v>
      </c>
    </row>
    <row r="1265" spans="1:2">
      <c r="A1265" s="195" t="s">
        <v>709</v>
      </c>
      <c r="B1265" s="208">
        <v>0</v>
      </c>
    </row>
    <row r="1266" spans="1:2">
      <c r="A1266" s="195" t="s">
        <v>710</v>
      </c>
      <c r="B1266" s="208">
        <v>0</v>
      </c>
    </row>
    <row r="1267" spans="1:2">
      <c r="A1267" s="195" t="s">
        <v>711</v>
      </c>
      <c r="B1267" s="208">
        <v>0</v>
      </c>
    </row>
    <row r="1268" spans="1:2">
      <c r="A1268" s="195" t="s">
        <v>1679</v>
      </c>
      <c r="B1268" s="208">
        <v>0</v>
      </c>
    </row>
    <row r="1269" spans="1:2">
      <c r="A1269" s="195" t="s">
        <v>1680</v>
      </c>
      <c r="B1269" s="208">
        <v>0</v>
      </c>
    </row>
    <row r="1270" spans="1:2">
      <c r="A1270" s="195" t="s">
        <v>718</v>
      </c>
      <c r="B1270" s="208">
        <v>0</v>
      </c>
    </row>
    <row r="1271" spans="1:2">
      <c r="A1271" s="195" t="s">
        <v>1681</v>
      </c>
      <c r="B1271" s="208">
        <v>0</v>
      </c>
    </row>
    <row r="1272" spans="1:2">
      <c r="A1272" s="227" t="s">
        <v>1682</v>
      </c>
      <c r="B1272" s="208">
        <f>SUM(B1273:B1284)</f>
        <v>223</v>
      </c>
    </row>
    <row r="1273" spans="1:2">
      <c r="A1273" s="195" t="s">
        <v>709</v>
      </c>
      <c r="B1273" s="208">
        <v>0</v>
      </c>
    </row>
    <row r="1274" spans="1:2">
      <c r="A1274" s="195" t="s">
        <v>710</v>
      </c>
      <c r="B1274" s="208">
        <v>0</v>
      </c>
    </row>
    <row r="1275" spans="1:2">
      <c r="A1275" s="195" t="s">
        <v>711</v>
      </c>
      <c r="B1275" s="208">
        <v>0</v>
      </c>
    </row>
    <row r="1276" spans="1:2">
      <c r="A1276" s="195" t="s">
        <v>1683</v>
      </c>
      <c r="B1276" s="208">
        <v>0</v>
      </c>
    </row>
    <row r="1277" spans="1:2">
      <c r="A1277" s="195" t="s">
        <v>1684</v>
      </c>
      <c r="B1277" s="208">
        <v>0</v>
      </c>
    </row>
    <row r="1278" spans="1:2">
      <c r="A1278" s="195" t="s">
        <v>1685</v>
      </c>
      <c r="B1278" s="208">
        <v>0</v>
      </c>
    </row>
    <row r="1279" spans="1:2">
      <c r="A1279" s="195" t="s">
        <v>1686</v>
      </c>
      <c r="B1279" s="208">
        <v>0</v>
      </c>
    </row>
    <row r="1280" spans="1:2">
      <c r="A1280" s="195" t="s">
        <v>1687</v>
      </c>
      <c r="B1280" s="208">
        <v>0</v>
      </c>
    </row>
    <row r="1281" spans="1:2">
      <c r="A1281" s="195" t="s">
        <v>1688</v>
      </c>
      <c r="B1281" s="208">
        <v>0</v>
      </c>
    </row>
    <row r="1282" spans="1:2">
      <c r="A1282" s="195" t="s">
        <v>1689</v>
      </c>
      <c r="B1282" s="208">
        <v>0</v>
      </c>
    </row>
    <row r="1283" spans="1:2">
      <c r="A1283" s="195" t="s">
        <v>1690</v>
      </c>
      <c r="B1283" s="208">
        <v>30</v>
      </c>
    </row>
    <row r="1284" spans="1:2">
      <c r="A1284" s="195" t="s">
        <v>1691</v>
      </c>
      <c r="B1284" s="208">
        <v>193</v>
      </c>
    </row>
    <row r="1285" spans="1:2">
      <c r="A1285" s="227" t="s">
        <v>1692</v>
      </c>
      <c r="B1285" s="208">
        <f>SUM(B1286:B1288)</f>
        <v>1676</v>
      </c>
    </row>
    <row r="1286" spans="1:2">
      <c r="A1286" s="195" t="s">
        <v>1693</v>
      </c>
      <c r="B1286" s="208">
        <v>1629</v>
      </c>
    </row>
    <row r="1287" spans="1:2">
      <c r="A1287" s="195" t="s">
        <v>1694</v>
      </c>
      <c r="B1287" s="208">
        <v>17</v>
      </c>
    </row>
    <row r="1288" spans="1:2">
      <c r="A1288" s="195" t="s">
        <v>1695</v>
      </c>
      <c r="B1288" s="208">
        <v>30</v>
      </c>
    </row>
    <row r="1289" spans="1:2">
      <c r="A1289" s="227" t="s">
        <v>1696</v>
      </c>
      <c r="B1289" s="212">
        <f>SUM(B1290:B1292)</f>
        <v>472</v>
      </c>
    </row>
    <row r="1290" spans="1:2">
      <c r="A1290" s="195" t="s">
        <v>1697</v>
      </c>
      <c r="B1290" s="208">
        <v>245</v>
      </c>
    </row>
    <row r="1291" spans="1:2">
      <c r="A1291" s="195" t="s">
        <v>1698</v>
      </c>
      <c r="B1291" s="208">
        <v>107</v>
      </c>
    </row>
    <row r="1292" spans="1:2">
      <c r="A1292" s="195" t="s">
        <v>1699</v>
      </c>
      <c r="B1292" s="208">
        <v>120</v>
      </c>
    </row>
    <row r="1293" spans="1:2">
      <c r="A1293" s="227" t="s">
        <v>1700</v>
      </c>
      <c r="B1293" s="208">
        <f t="shared" ref="B1293:B1296" si="1">B1294</f>
        <v>442</v>
      </c>
    </row>
    <row r="1294" spans="1:2">
      <c r="A1294" s="195" t="s">
        <v>1701</v>
      </c>
      <c r="B1294" s="208">
        <v>442</v>
      </c>
    </row>
    <row r="1295" spans="1:2">
      <c r="A1295" s="227" t="s">
        <v>1702</v>
      </c>
      <c r="B1295" s="208">
        <f t="shared" si="1"/>
        <v>18</v>
      </c>
    </row>
    <row r="1296" spans="1:2">
      <c r="A1296" s="227" t="s">
        <v>1703</v>
      </c>
      <c r="B1296" s="208">
        <f t="shared" si="1"/>
        <v>18</v>
      </c>
    </row>
    <row r="1297" spans="1:2">
      <c r="A1297" s="195" t="s">
        <v>1704</v>
      </c>
      <c r="B1297" s="208">
        <v>18</v>
      </c>
    </row>
    <row r="1298" spans="1:2">
      <c r="A1298" s="227" t="s">
        <v>1705</v>
      </c>
      <c r="B1298" s="208">
        <f>SUM(B1299,B1300,B1305)</f>
        <v>29464</v>
      </c>
    </row>
    <row r="1299" spans="1:2">
      <c r="A1299" s="227" t="s">
        <v>1706</v>
      </c>
      <c r="B1299" s="208">
        <v>0</v>
      </c>
    </row>
    <row r="1300" spans="1:2">
      <c r="A1300" s="227" t="s">
        <v>1707</v>
      </c>
      <c r="B1300" s="208">
        <f>SUM(B1301:B1304)</f>
        <v>0</v>
      </c>
    </row>
    <row r="1301" spans="1:2">
      <c r="A1301" s="195" t="s">
        <v>1708</v>
      </c>
      <c r="B1301" s="208">
        <v>0</v>
      </c>
    </row>
    <row r="1302" spans="1:2">
      <c r="A1302" s="195" t="s">
        <v>1709</v>
      </c>
      <c r="B1302" s="208">
        <v>0</v>
      </c>
    </row>
    <row r="1303" spans="1:2">
      <c r="A1303" s="195" t="s">
        <v>1710</v>
      </c>
      <c r="B1303" s="208">
        <v>0</v>
      </c>
    </row>
    <row r="1304" spans="1:2">
      <c r="A1304" s="195" t="s">
        <v>1711</v>
      </c>
      <c r="B1304" s="208">
        <v>0</v>
      </c>
    </row>
    <row r="1305" spans="1:2">
      <c r="A1305" s="227" t="s">
        <v>1712</v>
      </c>
      <c r="B1305" s="208">
        <f>SUM(B1306:B1309)</f>
        <v>29464</v>
      </c>
    </row>
    <row r="1306" spans="1:2">
      <c r="A1306" s="195" t="s">
        <v>1713</v>
      </c>
      <c r="B1306" s="208">
        <v>29059</v>
      </c>
    </row>
    <row r="1307" spans="1:2">
      <c r="A1307" s="195" t="s">
        <v>1714</v>
      </c>
      <c r="B1307" s="208">
        <v>0</v>
      </c>
    </row>
    <row r="1308" spans="1:2">
      <c r="A1308" s="195" t="s">
        <v>1715</v>
      </c>
      <c r="B1308" s="208">
        <v>405</v>
      </c>
    </row>
    <row r="1309" spans="1:2">
      <c r="A1309" s="195" t="s">
        <v>1716</v>
      </c>
      <c r="B1309" s="208">
        <v>0</v>
      </c>
    </row>
    <row r="1310" spans="1:2">
      <c r="A1310" s="227" t="s">
        <v>1717</v>
      </c>
      <c r="B1310" s="208">
        <f>B1311+B1312+B1313</f>
        <v>134</v>
      </c>
    </row>
    <row r="1311" spans="1:2">
      <c r="A1311" s="227" t="s">
        <v>1718</v>
      </c>
      <c r="B1311" s="208">
        <v>0</v>
      </c>
    </row>
    <row r="1312" spans="1:2">
      <c r="A1312" s="227" t="s">
        <v>1719</v>
      </c>
      <c r="B1312" s="208">
        <v>0</v>
      </c>
    </row>
    <row r="1313" spans="1:2">
      <c r="A1313" s="227" t="s">
        <v>1720</v>
      </c>
      <c r="B1313" s="208">
        <v>134</v>
      </c>
    </row>
  </sheetData>
  <mergeCells count="128">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s>
  <printOptions horizontalCentered="1" verticalCentered="1" gridLines="1"/>
  <pageMargins left="0.865972222222222" right="0.944444444444444" top="0.66875" bottom="1" header="0" footer="0"/>
  <pageSetup paperSize="9" fitToHeight="0" orientation="portrait" blackAndWhite="1"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03"/>
  <sheetViews>
    <sheetView showZeros="0" workbookViewId="0">
      <pane xSplit="1" ySplit="3" topLeftCell="B4" activePane="bottomRight" state="frozen"/>
      <selection/>
      <selection pane="topRight"/>
      <selection pane="bottomLeft"/>
      <selection pane="bottomRight" activeCell="A4" sqref="A4:B703"/>
    </sheetView>
  </sheetViews>
  <sheetFormatPr defaultColWidth="9" defaultRowHeight="14.25"/>
  <cols>
    <col min="1" max="1" width="40.625" style="198" customWidth="1"/>
    <col min="2" max="2" width="20.625" style="198" customWidth="1"/>
    <col min="3" max="3" width="9" style="198"/>
    <col min="4" max="4" width="33.75" style="198" customWidth="1"/>
    <col min="5" max="6" width="12.25" style="198" customWidth="1"/>
    <col min="7" max="7" width="7.75" style="198" customWidth="1"/>
    <col min="8" max="16384" width="9" style="198"/>
  </cols>
  <sheetData>
    <row r="1" s="185" customFormat="1" ht="30" customHeight="1" spans="1:256">
      <c r="A1" s="188" t="s">
        <v>1721</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86" customFormat="1" ht="18" customHeight="1" spans="2:2">
      <c r="B2" s="200" t="s">
        <v>35</v>
      </c>
    </row>
    <row r="3" s="238" customFormat="1" ht="18" customHeight="1" spans="1:2">
      <c r="A3" s="193" t="s">
        <v>36</v>
      </c>
      <c r="B3" s="193" t="s">
        <v>37</v>
      </c>
    </row>
    <row r="4" s="186" customFormat="1" ht="18" customHeight="1" spans="1:2">
      <c r="A4" s="239" t="s">
        <v>38</v>
      </c>
      <c r="B4" s="208">
        <f>SUM(B5,B356)</f>
        <v>281245</v>
      </c>
    </row>
    <row r="5" s="186" customFormat="1" ht="18" customHeight="1" spans="1:2">
      <c r="A5" s="240" t="s">
        <v>39</v>
      </c>
      <c r="B5" s="208">
        <f>B6+B48+B68+B193+B258+B265+B270+B286+B295+B301+B310+B319+B322+B325+B328+B340+B344+B347+B350+B353</f>
        <v>86906</v>
      </c>
    </row>
    <row r="6" s="186" customFormat="1" ht="18" customHeight="1" spans="1:2">
      <c r="A6" s="240" t="s">
        <v>40</v>
      </c>
      <c r="B6" s="212">
        <f>SUM(B7,B41,B45)</f>
        <v>30380</v>
      </c>
    </row>
    <row r="7" s="186" customFormat="1" ht="18" customHeight="1" spans="1:2">
      <c r="A7" s="240" t="s">
        <v>41</v>
      </c>
      <c r="B7" s="208">
        <f>SUM(B8:B40)</f>
        <v>30380</v>
      </c>
    </row>
    <row r="8" s="186" customFormat="1" ht="18" customHeight="1" spans="1:2">
      <c r="A8" s="241" t="s">
        <v>42</v>
      </c>
      <c r="B8" s="242">
        <v>14094</v>
      </c>
    </row>
    <row r="9" s="186" customFormat="1" ht="18" customHeight="1" spans="1:2">
      <c r="A9" s="241" t="s">
        <v>43</v>
      </c>
      <c r="B9" s="208">
        <v>92</v>
      </c>
    </row>
    <row r="10" s="186" customFormat="1" ht="18" customHeight="1" spans="1:2">
      <c r="A10" s="241" t="s">
        <v>44</v>
      </c>
      <c r="B10" s="213">
        <v>47944</v>
      </c>
    </row>
    <row r="11" s="186" customFormat="1" ht="18" customHeight="1" spans="1:2">
      <c r="A11" s="241" t="s">
        <v>45</v>
      </c>
      <c r="B11" s="208">
        <v>0</v>
      </c>
    </row>
    <row r="12" s="186" customFormat="1" ht="18" customHeight="1" spans="1:2">
      <c r="A12" s="241" t="s">
        <v>46</v>
      </c>
      <c r="B12" s="208">
        <v>50</v>
      </c>
    </row>
    <row r="13" s="186" customFormat="1" ht="18" customHeight="1" spans="1:2">
      <c r="A13" s="241" t="s">
        <v>47</v>
      </c>
      <c r="B13" s="208">
        <v>14</v>
      </c>
    </row>
    <row r="14" s="186" customFormat="1" ht="18" customHeight="1" spans="1:2">
      <c r="A14" s="241" t="s">
        <v>48</v>
      </c>
      <c r="B14" s="212">
        <v>0</v>
      </c>
    </row>
    <row r="15" s="186" customFormat="1" ht="18" customHeight="1" spans="1:2">
      <c r="A15" s="241" t="s">
        <v>49</v>
      </c>
      <c r="B15" s="208">
        <v>0</v>
      </c>
    </row>
    <row r="16" s="186" customFormat="1" ht="18" customHeight="1" spans="1:2">
      <c r="A16" s="241" t="s">
        <v>50</v>
      </c>
      <c r="B16" s="213">
        <v>100</v>
      </c>
    </row>
    <row r="17" s="186" customFormat="1" ht="18" customHeight="1" spans="1:2">
      <c r="A17" s="241" t="s">
        <v>51</v>
      </c>
      <c r="B17" s="208">
        <v>192</v>
      </c>
    </row>
    <row r="18" s="186" customFormat="1" ht="18" customHeight="1" spans="1:2">
      <c r="A18" s="241" t="s">
        <v>52</v>
      </c>
      <c r="B18" s="208">
        <v>0</v>
      </c>
    </row>
    <row r="19" s="186" customFormat="1" ht="18" customHeight="1" spans="1:2">
      <c r="A19" s="241" t="s">
        <v>53</v>
      </c>
      <c r="B19" s="208">
        <v>0</v>
      </c>
    </row>
    <row r="20" s="186" customFormat="1" ht="18" customHeight="1" spans="1:2">
      <c r="A20" s="241" t="s">
        <v>54</v>
      </c>
      <c r="B20" s="208">
        <v>0</v>
      </c>
    </row>
    <row r="21" s="186" customFormat="1" ht="18" customHeight="1" spans="1:2">
      <c r="A21" s="241" t="s">
        <v>55</v>
      </c>
      <c r="B21" s="208">
        <v>0</v>
      </c>
    </row>
    <row r="22" s="186" customFormat="1" ht="18" customHeight="1" spans="1:2">
      <c r="A22" s="241" t="s">
        <v>56</v>
      </c>
      <c r="B22" s="208">
        <v>0</v>
      </c>
    </row>
    <row r="23" s="186" customFormat="1" ht="18" customHeight="1" spans="1:2">
      <c r="A23" s="241" t="s">
        <v>57</v>
      </c>
      <c r="B23" s="208">
        <v>0</v>
      </c>
    </row>
    <row r="24" s="186" customFormat="1" ht="18" customHeight="1" spans="1:2">
      <c r="A24" s="241" t="s">
        <v>58</v>
      </c>
      <c r="B24" s="208">
        <v>0</v>
      </c>
    </row>
    <row r="25" s="186" customFormat="1" ht="18" customHeight="1" spans="1:2">
      <c r="A25" s="241" t="s">
        <v>59</v>
      </c>
      <c r="B25" s="208">
        <v>0</v>
      </c>
    </row>
    <row r="26" s="186" customFormat="1" ht="18" customHeight="1" spans="1:2">
      <c r="A26" s="241" t="s">
        <v>60</v>
      </c>
      <c r="B26" s="208">
        <v>0</v>
      </c>
    </row>
    <row r="27" s="197" customFormat="1" ht="18" customHeight="1" spans="1:2">
      <c r="A27" s="241" t="s">
        <v>61</v>
      </c>
      <c r="B27" s="208">
        <v>0</v>
      </c>
    </row>
    <row r="28" s="197" customFormat="1" ht="18" customHeight="1" spans="1:2">
      <c r="A28" s="241" t="s">
        <v>62</v>
      </c>
      <c r="B28" s="208">
        <v>-60</v>
      </c>
    </row>
    <row r="29" s="197" customFormat="1" ht="18" customHeight="1" spans="1:2">
      <c r="A29" s="241" t="s">
        <v>63</v>
      </c>
      <c r="B29" s="208">
        <v>0</v>
      </c>
    </row>
    <row r="30" spans="1:2">
      <c r="A30" s="241" t="s">
        <v>64</v>
      </c>
      <c r="B30" s="208">
        <v>-15297</v>
      </c>
    </row>
    <row r="31" spans="1:2">
      <c r="A31" s="241" t="s">
        <v>65</v>
      </c>
      <c r="B31" s="208">
        <v>-595</v>
      </c>
    </row>
    <row r="32" spans="1:2">
      <c r="A32" s="241" t="s">
        <v>66</v>
      </c>
      <c r="B32" s="208">
        <v>-11927</v>
      </c>
    </row>
    <row r="33" spans="1:2">
      <c r="A33" s="241" t="s">
        <v>67</v>
      </c>
      <c r="B33" s="208">
        <v>-149</v>
      </c>
    </row>
    <row r="34" spans="1:2">
      <c r="A34" s="241" t="s">
        <v>68</v>
      </c>
      <c r="B34" s="208">
        <v>-4078</v>
      </c>
    </row>
    <row r="35" spans="1:2">
      <c r="A35" s="241" t="s">
        <v>69</v>
      </c>
      <c r="B35" s="208">
        <v>0</v>
      </c>
    </row>
    <row r="36" spans="1:2">
      <c r="A36" s="241" t="s">
        <v>70</v>
      </c>
      <c r="B36" s="208">
        <v>0</v>
      </c>
    </row>
    <row r="37" spans="1:2">
      <c r="A37" s="241" t="s">
        <v>71</v>
      </c>
      <c r="B37" s="208">
        <v>0</v>
      </c>
    </row>
    <row r="38" spans="1:2">
      <c r="A38" s="241" t="s">
        <v>72</v>
      </c>
      <c r="B38" s="208">
        <v>0</v>
      </c>
    </row>
    <row r="39" spans="1:2">
      <c r="A39" s="241" t="s">
        <v>73</v>
      </c>
      <c r="B39" s="208">
        <v>0</v>
      </c>
    </row>
    <row r="40" spans="1:2">
      <c r="A40" s="241" t="s">
        <v>74</v>
      </c>
      <c r="B40" s="208">
        <v>0</v>
      </c>
    </row>
    <row r="41" spans="1:2">
      <c r="A41" s="240" t="s">
        <v>75</v>
      </c>
      <c r="B41" s="208">
        <f>SUM(B42:B44)</f>
        <v>0</v>
      </c>
    </row>
    <row r="42" spans="1:2">
      <c r="A42" s="241" t="s">
        <v>76</v>
      </c>
      <c r="B42" s="208">
        <v>0</v>
      </c>
    </row>
    <row r="43" spans="1:2">
      <c r="A43" s="241" t="s">
        <v>77</v>
      </c>
      <c r="B43" s="208">
        <v>0</v>
      </c>
    </row>
    <row r="44" spans="1:2">
      <c r="A44" s="241" t="s">
        <v>78</v>
      </c>
      <c r="B44" s="208">
        <v>0</v>
      </c>
    </row>
    <row r="45" spans="1:2">
      <c r="A45" s="240" t="s">
        <v>79</v>
      </c>
      <c r="B45" s="208">
        <f>B46+B47</f>
        <v>0</v>
      </c>
    </row>
    <row r="46" spans="1:2">
      <c r="A46" s="241" t="s">
        <v>80</v>
      </c>
      <c r="B46" s="208">
        <v>0</v>
      </c>
    </row>
    <row r="47" spans="1:2">
      <c r="A47" s="241" t="s">
        <v>81</v>
      </c>
      <c r="B47" s="208">
        <v>0</v>
      </c>
    </row>
    <row r="48" spans="1:2">
      <c r="A48" s="240" t="s">
        <v>82</v>
      </c>
      <c r="B48" s="208">
        <f>SUM(B49,B61,B67)</f>
        <v>0</v>
      </c>
    </row>
    <row r="49" spans="1:2">
      <c r="A49" s="240" t="s">
        <v>83</v>
      </c>
      <c r="B49" s="208">
        <f>SUM(B50:B60)</f>
        <v>0</v>
      </c>
    </row>
    <row r="50" spans="1:2">
      <c r="A50" s="241" t="s">
        <v>84</v>
      </c>
      <c r="B50" s="208">
        <v>0</v>
      </c>
    </row>
    <row r="51" spans="1:2">
      <c r="A51" s="241" t="s">
        <v>85</v>
      </c>
      <c r="B51" s="208">
        <v>0</v>
      </c>
    </row>
    <row r="52" spans="1:2">
      <c r="A52" s="241" t="s">
        <v>86</v>
      </c>
      <c r="B52" s="208">
        <v>0</v>
      </c>
    </row>
    <row r="53" spans="1:2">
      <c r="A53" s="241" t="s">
        <v>87</v>
      </c>
      <c r="B53" s="208">
        <v>0</v>
      </c>
    </row>
    <row r="54" spans="1:2">
      <c r="A54" s="241" t="s">
        <v>88</v>
      </c>
      <c r="B54" s="208">
        <v>0</v>
      </c>
    </row>
    <row r="55" spans="1:2">
      <c r="A55" s="241" t="s">
        <v>89</v>
      </c>
      <c r="B55" s="208">
        <v>0</v>
      </c>
    </row>
    <row r="56" spans="1:2">
      <c r="A56" s="241" t="s">
        <v>90</v>
      </c>
      <c r="B56" s="208">
        <v>0</v>
      </c>
    </row>
    <row r="57" spans="1:2">
      <c r="A57" s="241" t="s">
        <v>91</v>
      </c>
      <c r="B57" s="208">
        <v>0</v>
      </c>
    </row>
    <row r="58" spans="1:2">
      <c r="A58" s="241" t="s">
        <v>92</v>
      </c>
      <c r="B58" s="208">
        <v>0</v>
      </c>
    </row>
    <row r="59" spans="1:2">
      <c r="A59" s="241" t="s">
        <v>93</v>
      </c>
      <c r="B59" s="208">
        <v>0</v>
      </c>
    </row>
    <row r="60" spans="1:2">
      <c r="A60" s="241" t="s">
        <v>94</v>
      </c>
      <c r="B60" s="208">
        <v>0</v>
      </c>
    </row>
    <row r="61" spans="1:2">
      <c r="A61" s="240" t="s">
        <v>95</v>
      </c>
      <c r="B61" s="208">
        <f>SUM(B62:B66)</f>
        <v>0</v>
      </c>
    </row>
    <row r="62" spans="1:2">
      <c r="A62" s="241" t="s">
        <v>96</v>
      </c>
      <c r="B62" s="208">
        <v>0</v>
      </c>
    </row>
    <row r="63" spans="1:2">
      <c r="A63" s="241" t="s">
        <v>97</v>
      </c>
      <c r="B63" s="208">
        <v>0</v>
      </c>
    </row>
    <row r="64" spans="1:2">
      <c r="A64" s="241" t="s">
        <v>98</v>
      </c>
      <c r="B64" s="208">
        <v>0</v>
      </c>
    </row>
    <row r="65" spans="1:2">
      <c r="A65" s="241" t="s">
        <v>99</v>
      </c>
      <c r="B65" s="208">
        <v>0</v>
      </c>
    </row>
    <row r="66" spans="1:2">
      <c r="A66" s="241" t="s">
        <v>100</v>
      </c>
      <c r="B66" s="208">
        <v>0</v>
      </c>
    </row>
    <row r="67" spans="1:2">
      <c r="A67" s="240" t="s">
        <v>101</v>
      </c>
      <c r="B67" s="208">
        <v>0</v>
      </c>
    </row>
    <row r="68" spans="1:2">
      <c r="A68" s="240" t="s">
        <v>102</v>
      </c>
      <c r="B68" s="208">
        <f>SUM(B69:B85,B89:B94,B98,B103:B104,B108:B114,B131:B132,B135:B137,B142,B147,B152,B157,B162,B167,B172,B177,B182,B187,B191,B192)</f>
        <v>15276</v>
      </c>
    </row>
    <row r="69" spans="1:2">
      <c r="A69" s="240" t="s">
        <v>103</v>
      </c>
      <c r="B69" s="208">
        <v>0</v>
      </c>
    </row>
    <row r="70" spans="1:2">
      <c r="A70" s="240" t="s">
        <v>104</v>
      </c>
      <c r="B70" s="208">
        <v>0</v>
      </c>
    </row>
    <row r="71" spans="1:2">
      <c r="A71" s="240" t="s">
        <v>105</v>
      </c>
      <c r="B71" s="208">
        <v>0</v>
      </c>
    </row>
    <row r="72" spans="1:2">
      <c r="A72" s="240" t="s">
        <v>106</v>
      </c>
      <c r="B72" s="208">
        <v>4</v>
      </c>
    </row>
    <row r="73" spans="1:2">
      <c r="A73" s="240" t="s">
        <v>107</v>
      </c>
      <c r="B73" s="208">
        <v>0</v>
      </c>
    </row>
    <row r="74" spans="1:2">
      <c r="A74" s="240" t="s">
        <v>108</v>
      </c>
      <c r="B74" s="208">
        <v>0</v>
      </c>
    </row>
    <row r="75" spans="1:2">
      <c r="A75" s="240" t="s">
        <v>109</v>
      </c>
      <c r="B75" s="208">
        <v>0</v>
      </c>
    </row>
    <row r="76" spans="1:2">
      <c r="A76" s="240" t="s">
        <v>110</v>
      </c>
      <c r="B76" s="208">
        <v>0</v>
      </c>
    </row>
    <row r="77" spans="1:2">
      <c r="A77" s="240" t="s">
        <v>111</v>
      </c>
      <c r="B77" s="208">
        <v>0</v>
      </c>
    </row>
    <row r="78" spans="1:2">
      <c r="A78" s="240" t="s">
        <v>112</v>
      </c>
      <c r="B78" s="208">
        <v>0</v>
      </c>
    </row>
    <row r="79" spans="1:2">
      <c r="A79" s="240" t="s">
        <v>113</v>
      </c>
      <c r="B79" s="208">
        <v>0</v>
      </c>
    </row>
    <row r="80" spans="1:2">
      <c r="A80" s="240" t="s">
        <v>114</v>
      </c>
      <c r="B80" s="208">
        <v>0</v>
      </c>
    </row>
    <row r="81" spans="1:2">
      <c r="A81" s="240" t="s">
        <v>115</v>
      </c>
      <c r="B81" s="208">
        <v>0</v>
      </c>
    </row>
    <row r="82" spans="1:2">
      <c r="A82" s="240" t="s">
        <v>116</v>
      </c>
      <c r="B82" s="208">
        <v>0</v>
      </c>
    </row>
    <row r="83" spans="1:2">
      <c r="A83" s="240" t="s">
        <v>117</v>
      </c>
      <c r="B83" s="208">
        <v>1885</v>
      </c>
    </row>
    <row r="84" spans="1:2">
      <c r="A84" s="240" t="s">
        <v>118</v>
      </c>
      <c r="B84" s="208">
        <v>0</v>
      </c>
    </row>
    <row r="85" spans="1:2">
      <c r="A85" s="240" t="s">
        <v>119</v>
      </c>
      <c r="B85" s="208">
        <f>SUM(B86:B88)</f>
        <v>0</v>
      </c>
    </row>
    <row r="86" spans="1:2">
      <c r="A86" s="241" t="s">
        <v>120</v>
      </c>
      <c r="B86" s="208">
        <v>0</v>
      </c>
    </row>
    <row r="87" spans="1:2">
      <c r="A87" s="241" t="s">
        <v>121</v>
      </c>
      <c r="B87" s="208">
        <v>0</v>
      </c>
    </row>
    <row r="88" spans="1:2">
      <c r="A88" s="241" t="s">
        <v>122</v>
      </c>
      <c r="B88" s="208">
        <v>0</v>
      </c>
    </row>
    <row r="89" spans="1:2">
      <c r="A89" s="240" t="s">
        <v>123</v>
      </c>
      <c r="B89" s="208">
        <v>0</v>
      </c>
    </row>
    <row r="90" spans="1:2">
      <c r="A90" s="240" t="s">
        <v>124</v>
      </c>
      <c r="B90" s="208">
        <v>0</v>
      </c>
    </row>
    <row r="91" spans="1:2">
      <c r="A91" s="240" t="s">
        <v>125</v>
      </c>
      <c r="B91" s="208">
        <v>0</v>
      </c>
    </row>
    <row r="92" spans="1:2">
      <c r="A92" s="240" t="s">
        <v>126</v>
      </c>
      <c r="B92" s="208">
        <v>0</v>
      </c>
    </row>
    <row r="93" spans="1:2">
      <c r="A93" s="240" t="s">
        <v>127</v>
      </c>
      <c r="B93" s="208">
        <v>0</v>
      </c>
    </row>
    <row r="94" spans="1:2">
      <c r="A94" s="240" t="s">
        <v>128</v>
      </c>
      <c r="B94" s="208">
        <f>SUM(B95:B97)</f>
        <v>0</v>
      </c>
    </row>
    <row r="95" spans="1:2">
      <c r="A95" s="241" t="s">
        <v>129</v>
      </c>
      <c r="B95" s="208">
        <v>0</v>
      </c>
    </row>
    <row r="96" spans="1:2">
      <c r="A96" s="241" t="s">
        <v>130</v>
      </c>
      <c r="B96" s="208">
        <v>0</v>
      </c>
    </row>
    <row r="97" spans="1:2">
      <c r="A97" s="241" t="s">
        <v>131</v>
      </c>
      <c r="B97" s="208">
        <v>0</v>
      </c>
    </row>
    <row r="98" spans="1:2">
      <c r="A98" s="240" t="s">
        <v>132</v>
      </c>
      <c r="B98" s="208">
        <f>SUM(B99:B102)</f>
        <v>0</v>
      </c>
    </row>
    <row r="99" spans="1:2">
      <c r="A99" s="241" t="s">
        <v>133</v>
      </c>
      <c r="B99" s="208">
        <v>0</v>
      </c>
    </row>
    <row r="100" spans="1:2">
      <c r="A100" s="241" t="s">
        <v>134</v>
      </c>
      <c r="B100" s="208">
        <v>0</v>
      </c>
    </row>
    <row r="101" spans="1:2">
      <c r="A101" s="241" t="s">
        <v>135</v>
      </c>
      <c r="B101" s="208">
        <v>0</v>
      </c>
    </row>
    <row r="102" spans="1:2">
      <c r="A102" s="241" t="s">
        <v>136</v>
      </c>
      <c r="B102" s="208">
        <v>0</v>
      </c>
    </row>
    <row r="103" spans="1:2">
      <c r="A103" s="240" t="s">
        <v>137</v>
      </c>
      <c r="B103" s="208">
        <v>0</v>
      </c>
    </row>
    <row r="104" spans="1:2">
      <c r="A104" s="240" t="s">
        <v>138</v>
      </c>
      <c r="B104" s="208">
        <f>SUM(B105:B107)</f>
        <v>0</v>
      </c>
    </row>
    <row r="105" spans="1:2">
      <c r="A105" s="241" t="s">
        <v>139</v>
      </c>
      <c r="B105" s="208">
        <v>0</v>
      </c>
    </row>
    <row r="106" spans="1:2">
      <c r="A106" s="241" t="s">
        <v>140</v>
      </c>
      <c r="B106" s="208">
        <v>0</v>
      </c>
    </row>
    <row r="107" spans="1:2">
      <c r="A107" s="241" t="s">
        <v>141</v>
      </c>
      <c r="B107" s="208">
        <v>0</v>
      </c>
    </row>
    <row r="108" spans="1:2">
      <c r="A108" s="240" t="s">
        <v>142</v>
      </c>
      <c r="B108" s="208">
        <v>0</v>
      </c>
    </row>
    <row r="109" spans="1:2">
      <c r="A109" s="240" t="s">
        <v>143</v>
      </c>
      <c r="B109" s="208">
        <v>0</v>
      </c>
    </row>
    <row r="110" spans="1:2">
      <c r="A110" s="240" t="s">
        <v>144</v>
      </c>
      <c r="B110" s="208">
        <v>0</v>
      </c>
    </row>
    <row r="111" spans="1:2">
      <c r="A111" s="240" t="s">
        <v>145</v>
      </c>
      <c r="B111" s="208">
        <v>0</v>
      </c>
    </row>
    <row r="112" spans="1:2">
      <c r="A112" s="240" t="s">
        <v>146</v>
      </c>
      <c r="B112" s="208">
        <v>6675</v>
      </c>
    </row>
    <row r="113" spans="1:2">
      <c r="A113" s="240" t="s">
        <v>147</v>
      </c>
      <c r="B113" s="208">
        <v>0</v>
      </c>
    </row>
    <row r="114" spans="1:2">
      <c r="A114" s="240" t="s">
        <v>148</v>
      </c>
      <c r="B114" s="208">
        <f>SUM(B115:B130)</f>
        <v>6082</v>
      </c>
    </row>
    <row r="115" spans="1:2">
      <c r="A115" s="241" t="s">
        <v>149</v>
      </c>
      <c r="B115" s="208">
        <v>0</v>
      </c>
    </row>
    <row r="116" spans="1:2">
      <c r="A116" s="241" t="s">
        <v>150</v>
      </c>
      <c r="B116" s="208">
        <v>0</v>
      </c>
    </row>
    <row r="117" spans="1:2">
      <c r="A117" s="241" t="s">
        <v>151</v>
      </c>
      <c r="B117" s="208">
        <v>0</v>
      </c>
    </row>
    <row r="118" spans="1:2">
      <c r="A118" s="241" t="s">
        <v>152</v>
      </c>
      <c r="B118" s="208">
        <v>0</v>
      </c>
    </row>
    <row r="119" spans="1:2">
      <c r="A119" s="241" t="s">
        <v>153</v>
      </c>
      <c r="B119" s="208">
        <v>0</v>
      </c>
    </row>
    <row r="120" spans="1:2">
      <c r="A120" s="241" t="s">
        <v>154</v>
      </c>
      <c r="B120" s="208">
        <v>0</v>
      </c>
    </row>
    <row r="121" spans="1:2">
      <c r="A121" s="241" t="s">
        <v>155</v>
      </c>
      <c r="B121" s="208">
        <v>0</v>
      </c>
    </row>
    <row r="122" spans="1:2">
      <c r="A122" s="241" t="s">
        <v>156</v>
      </c>
      <c r="B122" s="208">
        <v>0</v>
      </c>
    </row>
    <row r="123" spans="1:2">
      <c r="A123" s="241" t="s">
        <v>157</v>
      </c>
      <c r="B123" s="208">
        <v>0</v>
      </c>
    </row>
    <row r="124" spans="1:2">
      <c r="A124" s="241" t="s">
        <v>158</v>
      </c>
      <c r="B124" s="208">
        <v>0</v>
      </c>
    </row>
    <row r="125" spans="1:2">
      <c r="A125" s="241" t="s">
        <v>159</v>
      </c>
      <c r="B125" s="208">
        <v>0</v>
      </c>
    </row>
    <row r="126" spans="1:2">
      <c r="A126" s="241" t="s">
        <v>160</v>
      </c>
      <c r="B126" s="208">
        <v>0</v>
      </c>
    </row>
    <row r="127" spans="1:2">
      <c r="A127" s="241" t="s">
        <v>161</v>
      </c>
      <c r="B127" s="208">
        <v>0</v>
      </c>
    </row>
    <row r="128" spans="1:2">
      <c r="A128" s="241" t="s">
        <v>162</v>
      </c>
      <c r="B128" s="208">
        <v>0</v>
      </c>
    </row>
    <row r="129" spans="1:2">
      <c r="A129" s="241" t="s">
        <v>163</v>
      </c>
      <c r="B129" s="208">
        <v>0</v>
      </c>
    </row>
    <row r="130" spans="1:2">
      <c r="A130" s="241" t="s">
        <v>164</v>
      </c>
      <c r="B130" s="208">
        <v>6082</v>
      </c>
    </row>
    <row r="131" spans="1:2">
      <c r="A131" s="240" t="s">
        <v>165</v>
      </c>
      <c r="B131" s="208">
        <v>0</v>
      </c>
    </row>
    <row r="132" spans="1:2">
      <c r="A132" s="240" t="s">
        <v>166</v>
      </c>
      <c r="B132" s="208">
        <f>B133+B134</f>
        <v>550</v>
      </c>
    </row>
    <row r="133" spans="1:2">
      <c r="A133" s="241" t="s">
        <v>167</v>
      </c>
      <c r="B133" s="208">
        <v>0</v>
      </c>
    </row>
    <row r="134" spans="1:2">
      <c r="A134" s="241" t="s">
        <v>168</v>
      </c>
      <c r="B134" s="208">
        <v>550</v>
      </c>
    </row>
    <row r="135" spans="1:2">
      <c r="A135" s="240" t="s">
        <v>169</v>
      </c>
      <c r="B135" s="208">
        <v>0</v>
      </c>
    </row>
    <row r="136" spans="1:2">
      <c r="A136" s="240" t="s">
        <v>170</v>
      </c>
      <c r="B136" s="208">
        <v>39</v>
      </c>
    </row>
    <row r="137" spans="1:2">
      <c r="A137" s="240" t="s">
        <v>171</v>
      </c>
      <c r="B137" s="208">
        <f>SUM(B138:B141)</f>
        <v>27</v>
      </c>
    </row>
    <row r="138" spans="1:2">
      <c r="A138" s="241" t="s">
        <v>172</v>
      </c>
      <c r="B138" s="208">
        <v>0</v>
      </c>
    </row>
    <row r="139" spans="1:2">
      <c r="A139" s="241" t="s">
        <v>173</v>
      </c>
      <c r="B139" s="208">
        <v>21</v>
      </c>
    </row>
    <row r="140" spans="1:2">
      <c r="A140" s="241" t="s">
        <v>174</v>
      </c>
      <c r="B140" s="208">
        <v>0</v>
      </c>
    </row>
    <row r="141" spans="1:2">
      <c r="A141" s="241" t="s">
        <v>175</v>
      </c>
      <c r="B141" s="208">
        <v>6</v>
      </c>
    </row>
    <row r="142" spans="1:2">
      <c r="A142" s="240" t="s">
        <v>176</v>
      </c>
      <c r="B142" s="208">
        <f>SUM(B143:B146)</f>
        <v>0</v>
      </c>
    </row>
    <row r="143" spans="1:2">
      <c r="A143" s="241" t="s">
        <v>177</v>
      </c>
      <c r="B143" s="208">
        <v>0</v>
      </c>
    </row>
    <row r="144" spans="1:2">
      <c r="A144" s="241" t="s">
        <v>178</v>
      </c>
      <c r="B144" s="208">
        <v>0</v>
      </c>
    </row>
    <row r="145" spans="1:2">
      <c r="A145" s="241" t="s">
        <v>179</v>
      </c>
      <c r="B145" s="208">
        <v>0</v>
      </c>
    </row>
    <row r="146" spans="1:2">
      <c r="A146" s="241" t="s">
        <v>180</v>
      </c>
      <c r="B146" s="208">
        <v>0</v>
      </c>
    </row>
    <row r="147" spans="1:2">
      <c r="A147" s="240" t="s">
        <v>181</v>
      </c>
      <c r="B147" s="208">
        <f>SUM(B148:B151)</f>
        <v>0</v>
      </c>
    </row>
    <row r="148" spans="1:2">
      <c r="A148" s="241" t="s">
        <v>182</v>
      </c>
      <c r="B148" s="208">
        <v>0</v>
      </c>
    </row>
    <row r="149" spans="1:2">
      <c r="A149" s="241" t="s">
        <v>183</v>
      </c>
      <c r="B149" s="208">
        <v>0</v>
      </c>
    </row>
    <row r="150" spans="1:2">
      <c r="A150" s="241" t="s">
        <v>184</v>
      </c>
      <c r="B150" s="208">
        <v>0</v>
      </c>
    </row>
    <row r="151" spans="1:2">
      <c r="A151" s="241" t="s">
        <v>185</v>
      </c>
      <c r="B151" s="208">
        <v>0</v>
      </c>
    </row>
    <row r="152" spans="1:2">
      <c r="A152" s="240" t="s">
        <v>186</v>
      </c>
      <c r="B152" s="208">
        <f>SUM(B153:B156)</f>
        <v>0</v>
      </c>
    </row>
    <row r="153" spans="1:2">
      <c r="A153" s="241" t="s">
        <v>187</v>
      </c>
      <c r="B153" s="208">
        <v>0</v>
      </c>
    </row>
    <row r="154" spans="1:2">
      <c r="A154" s="241" t="s">
        <v>188</v>
      </c>
      <c r="B154" s="208">
        <v>0</v>
      </c>
    </row>
    <row r="155" spans="1:2">
      <c r="A155" s="241" t="s">
        <v>189</v>
      </c>
      <c r="B155" s="208">
        <v>0</v>
      </c>
    </row>
    <row r="156" spans="1:2">
      <c r="A156" s="241" t="s">
        <v>190</v>
      </c>
      <c r="B156" s="208">
        <v>0</v>
      </c>
    </row>
    <row r="157" spans="1:2">
      <c r="A157" s="240" t="s">
        <v>191</v>
      </c>
      <c r="B157" s="208">
        <f>SUM(B158:B161)</f>
        <v>0</v>
      </c>
    </row>
    <row r="158" spans="1:2">
      <c r="A158" s="241" t="s">
        <v>172</v>
      </c>
      <c r="B158" s="208">
        <v>0</v>
      </c>
    </row>
    <row r="159" spans="1:2">
      <c r="A159" s="241" t="s">
        <v>173</v>
      </c>
      <c r="B159" s="208">
        <v>0</v>
      </c>
    </row>
    <row r="160" spans="1:2">
      <c r="A160" s="241" t="s">
        <v>174</v>
      </c>
      <c r="B160" s="208">
        <v>0</v>
      </c>
    </row>
    <row r="161" spans="1:2">
      <c r="A161" s="241" t="s">
        <v>175</v>
      </c>
      <c r="B161" s="208">
        <v>0</v>
      </c>
    </row>
    <row r="162" spans="1:2">
      <c r="A162" s="240" t="s">
        <v>192</v>
      </c>
      <c r="B162" s="208">
        <f>SUM(B163:B166)</f>
        <v>0</v>
      </c>
    </row>
    <row r="163" spans="1:2">
      <c r="A163" s="241" t="s">
        <v>177</v>
      </c>
      <c r="B163" s="208">
        <v>0</v>
      </c>
    </row>
    <row r="164" spans="1:2">
      <c r="A164" s="241" t="s">
        <v>178</v>
      </c>
      <c r="B164" s="208">
        <v>0</v>
      </c>
    </row>
    <row r="165" spans="1:2">
      <c r="A165" s="241" t="s">
        <v>179</v>
      </c>
      <c r="B165" s="208">
        <v>0</v>
      </c>
    </row>
    <row r="166" spans="1:2">
      <c r="A166" s="241" t="s">
        <v>180</v>
      </c>
      <c r="B166" s="208">
        <v>0</v>
      </c>
    </row>
    <row r="167" spans="1:2">
      <c r="A167" s="240" t="s">
        <v>193</v>
      </c>
      <c r="B167" s="208">
        <f>SUM(B168:B171)</f>
        <v>0</v>
      </c>
    </row>
    <row r="168" spans="1:2">
      <c r="A168" s="241" t="s">
        <v>182</v>
      </c>
      <c r="B168" s="208">
        <v>0</v>
      </c>
    </row>
    <row r="169" spans="1:2">
      <c r="A169" s="241" t="s">
        <v>183</v>
      </c>
      <c r="B169" s="208">
        <v>0</v>
      </c>
    </row>
    <row r="170" spans="1:2">
      <c r="A170" s="241" t="s">
        <v>184</v>
      </c>
      <c r="B170" s="208">
        <v>0</v>
      </c>
    </row>
    <row r="171" spans="1:2">
      <c r="A171" s="241" t="s">
        <v>185</v>
      </c>
      <c r="B171" s="208">
        <v>0</v>
      </c>
    </row>
    <row r="172" spans="1:2">
      <c r="A172" s="240" t="s">
        <v>194</v>
      </c>
      <c r="B172" s="208">
        <f>SUM(B173:B176)</f>
        <v>0</v>
      </c>
    </row>
    <row r="173" spans="1:2">
      <c r="A173" s="241" t="s">
        <v>187</v>
      </c>
      <c r="B173" s="208">
        <v>0</v>
      </c>
    </row>
    <row r="174" spans="1:2">
      <c r="A174" s="241" t="s">
        <v>188</v>
      </c>
      <c r="B174" s="208">
        <v>0</v>
      </c>
    </row>
    <row r="175" spans="1:2">
      <c r="A175" s="241" t="s">
        <v>189</v>
      </c>
      <c r="B175" s="208">
        <v>0</v>
      </c>
    </row>
    <row r="176" spans="1:2">
      <c r="A176" s="241" t="s">
        <v>190</v>
      </c>
      <c r="B176" s="208">
        <v>0</v>
      </c>
    </row>
    <row r="177" spans="1:2">
      <c r="A177" s="240" t="s">
        <v>195</v>
      </c>
      <c r="B177" s="208">
        <f>SUM(B178:B181)</f>
        <v>6</v>
      </c>
    </row>
    <row r="178" spans="1:2">
      <c r="A178" s="241" t="s">
        <v>196</v>
      </c>
      <c r="B178" s="208">
        <v>6</v>
      </c>
    </row>
    <row r="179" spans="1:2">
      <c r="A179" s="241" t="s">
        <v>197</v>
      </c>
      <c r="B179" s="208">
        <v>0</v>
      </c>
    </row>
    <row r="180" spans="1:2">
      <c r="A180" s="241" t="s">
        <v>198</v>
      </c>
      <c r="B180" s="208">
        <v>0</v>
      </c>
    </row>
    <row r="181" spans="1:2">
      <c r="A181" s="241" t="s">
        <v>199</v>
      </c>
      <c r="B181" s="208">
        <v>0</v>
      </c>
    </row>
    <row r="182" spans="1:2">
      <c r="A182" s="240" t="s">
        <v>200</v>
      </c>
      <c r="B182" s="208">
        <f>SUM(B183:B186)</f>
        <v>0</v>
      </c>
    </row>
    <row r="183" spans="1:2">
      <c r="A183" s="241" t="s">
        <v>196</v>
      </c>
      <c r="B183" s="208">
        <v>0</v>
      </c>
    </row>
    <row r="184" spans="1:2">
      <c r="A184" s="241" t="s">
        <v>197</v>
      </c>
      <c r="B184" s="208">
        <v>0</v>
      </c>
    </row>
    <row r="185" spans="1:2">
      <c r="A185" s="241" t="s">
        <v>198</v>
      </c>
      <c r="B185" s="208">
        <v>0</v>
      </c>
    </row>
    <row r="186" spans="1:2">
      <c r="A186" s="241" t="s">
        <v>199</v>
      </c>
      <c r="B186" s="208">
        <v>0</v>
      </c>
    </row>
    <row r="187" spans="1:2">
      <c r="A187" s="240" t="s">
        <v>201</v>
      </c>
      <c r="B187" s="208">
        <f>SUM(B188:B190)</f>
        <v>8</v>
      </c>
    </row>
    <row r="188" spans="1:2">
      <c r="A188" s="241" t="s">
        <v>202</v>
      </c>
      <c r="B188" s="208">
        <v>8</v>
      </c>
    </row>
    <row r="189" spans="1:2">
      <c r="A189" s="241" t="s">
        <v>203</v>
      </c>
      <c r="B189" s="208">
        <v>0</v>
      </c>
    </row>
    <row r="190" spans="1:2">
      <c r="A190" s="241" t="s">
        <v>204</v>
      </c>
      <c r="B190" s="208">
        <v>0</v>
      </c>
    </row>
    <row r="191" spans="1:2">
      <c r="A191" s="240" t="s">
        <v>205</v>
      </c>
      <c r="B191" s="208">
        <v>0</v>
      </c>
    </row>
    <row r="192" spans="1:2">
      <c r="A192" s="240" t="s">
        <v>206</v>
      </c>
      <c r="B192" s="208">
        <v>0</v>
      </c>
    </row>
    <row r="193" spans="1:2">
      <c r="A193" s="240" t="s">
        <v>207</v>
      </c>
      <c r="B193" s="208">
        <f>SUM(B194:B216,B220,B223,B224,B228:B233,B245:B247,B252,B257)</f>
        <v>0</v>
      </c>
    </row>
    <row r="194" spans="1:2">
      <c r="A194" s="240" t="s">
        <v>208</v>
      </c>
      <c r="B194" s="208">
        <v>0</v>
      </c>
    </row>
    <row r="195" spans="1:2">
      <c r="A195" s="240" t="s">
        <v>209</v>
      </c>
      <c r="B195" s="208">
        <v>0</v>
      </c>
    </row>
    <row r="196" spans="1:2">
      <c r="A196" s="240" t="s">
        <v>210</v>
      </c>
      <c r="B196" s="208">
        <v>0</v>
      </c>
    </row>
    <row r="197" spans="1:2">
      <c r="A197" s="240" t="s">
        <v>211</v>
      </c>
      <c r="B197" s="208">
        <v>0</v>
      </c>
    </row>
    <row r="198" spans="1:2">
      <c r="A198" s="240" t="s">
        <v>212</v>
      </c>
      <c r="B198" s="208">
        <v>0</v>
      </c>
    </row>
    <row r="199" spans="1:2">
      <c r="A199" s="240" t="s">
        <v>213</v>
      </c>
      <c r="B199" s="208">
        <v>0</v>
      </c>
    </row>
    <row r="200" spans="1:2">
      <c r="A200" s="240" t="s">
        <v>214</v>
      </c>
      <c r="B200" s="208">
        <v>0</v>
      </c>
    </row>
    <row r="201" spans="1:2">
      <c r="A201" s="240" t="s">
        <v>215</v>
      </c>
      <c r="B201" s="208">
        <v>0</v>
      </c>
    </row>
    <row r="202" spans="1:2">
      <c r="A202" s="240" t="s">
        <v>216</v>
      </c>
      <c r="B202" s="208">
        <v>0</v>
      </c>
    </row>
    <row r="203" spans="1:2">
      <c r="A203" s="240" t="s">
        <v>217</v>
      </c>
      <c r="B203" s="208">
        <v>0</v>
      </c>
    </row>
    <row r="204" spans="1:2">
      <c r="A204" s="240" t="s">
        <v>218</v>
      </c>
      <c r="B204" s="208">
        <v>0</v>
      </c>
    </row>
    <row r="205" spans="1:2">
      <c r="A205" s="240" t="s">
        <v>219</v>
      </c>
      <c r="B205" s="208">
        <v>0</v>
      </c>
    </row>
    <row r="206" spans="1:2">
      <c r="A206" s="240" t="s">
        <v>220</v>
      </c>
      <c r="B206" s="208">
        <v>0</v>
      </c>
    </row>
    <row r="207" spans="1:2">
      <c r="A207" s="240" t="s">
        <v>221</v>
      </c>
      <c r="B207" s="208">
        <v>0</v>
      </c>
    </row>
    <row r="208" spans="1:2">
      <c r="A208" s="240" t="s">
        <v>222</v>
      </c>
      <c r="B208" s="208">
        <v>0</v>
      </c>
    </row>
    <row r="209" spans="1:2">
      <c r="A209" s="240" t="s">
        <v>223</v>
      </c>
      <c r="B209" s="208">
        <v>0</v>
      </c>
    </row>
    <row r="210" spans="1:2">
      <c r="A210" s="240" t="s">
        <v>224</v>
      </c>
      <c r="B210" s="208">
        <v>0</v>
      </c>
    </row>
    <row r="211" spans="1:2">
      <c r="A211" s="240" t="s">
        <v>225</v>
      </c>
      <c r="B211" s="208">
        <v>0</v>
      </c>
    </row>
    <row r="212" spans="1:2">
      <c r="A212" s="240" t="s">
        <v>226</v>
      </c>
      <c r="B212" s="208">
        <v>0</v>
      </c>
    </row>
    <row r="213" spans="1:2">
      <c r="A213" s="240" t="s">
        <v>227</v>
      </c>
      <c r="B213" s="208">
        <v>0</v>
      </c>
    </row>
    <row r="214" spans="1:2">
      <c r="A214" s="240" t="s">
        <v>228</v>
      </c>
      <c r="B214" s="208">
        <v>0</v>
      </c>
    </row>
    <row r="215" spans="1:2">
      <c r="A215" s="240" t="s">
        <v>229</v>
      </c>
      <c r="B215" s="208">
        <v>0</v>
      </c>
    </row>
    <row r="216" spans="1:2">
      <c r="A216" s="240" t="s">
        <v>230</v>
      </c>
      <c r="B216" s="208">
        <f>SUM(B217:B219)</f>
        <v>0</v>
      </c>
    </row>
    <row r="217" spans="1:2">
      <c r="A217" s="241" t="s">
        <v>231</v>
      </c>
      <c r="B217" s="208">
        <v>0</v>
      </c>
    </row>
    <row r="218" spans="1:2">
      <c r="A218" s="241" t="s">
        <v>232</v>
      </c>
      <c r="B218" s="208">
        <v>0</v>
      </c>
    </row>
    <row r="219" spans="1:2">
      <c r="A219" s="241" t="s">
        <v>233</v>
      </c>
      <c r="B219" s="208">
        <v>0</v>
      </c>
    </row>
    <row r="220" spans="1:2">
      <c r="A220" s="240" t="s">
        <v>234</v>
      </c>
      <c r="B220" s="208">
        <f>SUM(B221:B222)</f>
        <v>0</v>
      </c>
    </row>
    <row r="221" spans="1:2">
      <c r="A221" s="241" t="s">
        <v>235</v>
      </c>
      <c r="B221" s="208">
        <v>0</v>
      </c>
    </row>
    <row r="222" spans="1:2">
      <c r="A222" s="241" t="s">
        <v>236</v>
      </c>
      <c r="B222" s="208">
        <v>0</v>
      </c>
    </row>
    <row r="223" spans="1:2">
      <c r="A223" s="240" t="s">
        <v>237</v>
      </c>
      <c r="B223" s="208">
        <v>0</v>
      </c>
    </row>
    <row r="224" spans="1:2">
      <c r="A224" s="240" t="s">
        <v>238</v>
      </c>
      <c r="B224" s="208">
        <f>SUM(B225:B227)</f>
        <v>0</v>
      </c>
    </row>
    <row r="225" spans="1:2">
      <c r="A225" s="241" t="s">
        <v>239</v>
      </c>
      <c r="B225" s="208">
        <v>0</v>
      </c>
    </row>
    <row r="226" spans="1:2">
      <c r="A226" s="241" t="s">
        <v>240</v>
      </c>
      <c r="B226" s="208">
        <v>0</v>
      </c>
    </row>
    <row r="227" spans="1:2">
      <c r="A227" s="241" t="s">
        <v>241</v>
      </c>
      <c r="B227" s="208">
        <v>0</v>
      </c>
    </row>
    <row r="228" spans="1:2">
      <c r="A228" s="240" t="s">
        <v>242</v>
      </c>
      <c r="B228" s="208">
        <v>0</v>
      </c>
    </row>
    <row r="229" spans="1:2">
      <c r="A229" s="240" t="s">
        <v>243</v>
      </c>
      <c r="B229" s="208">
        <v>0</v>
      </c>
    </row>
    <row r="230" spans="1:2">
      <c r="A230" s="240" t="s">
        <v>244</v>
      </c>
      <c r="B230" s="208">
        <v>0</v>
      </c>
    </row>
    <row r="231" spans="1:2">
      <c r="A231" s="240" t="s">
        <v>245</v>
      </c>
      <c r="B231" s="208">
        <v>0</v>
      </c>
    </row>
    <row r="232" spans="1:2">
      <c r="A232" s="240" t="s">
        <v>246</v>
      </c>
      <c r="B232" s="208">
        <v>0</v>
      </c>
    </row>
    <row r="233" spans="1:2">
      <c r="A233" s="240" t="s">
        <v>247</v>
      </c>
      <c r="B233" s="208">
        <f>SUM(B234:B244)</f>
        <v>0</v>
      </c>
    </row>
    <row r="234" spans="1:2">
      <c r="A234" s="241" t="s">
        <v>248</v>
      </c>
      <c r="B234" s="208">
        <v>0</v>
      </c>
    </row>
    <row r="235" spans="1:2">
      <c r="A235" s="241" t="s">
        <v>249</v>
      </c>
      <c r="B235" s="208">
        <v>0</v>
      </c>
    </row>
    <row r="236" spans="1:2">
      <c r="A236" s="241" t="s">
        <v>250</v>
      </c>
      <c r="B236" s="208">
        <v>0</v>
      </c>
    </row>
    <row r="237" spans="1:2">
      <c r="A237" s="241" t="s">
        <v>251</v>
      </c>
      <c r="B237" s="208">
        <v>0</v>
      </c>
    </row>
    <row r="238" spans="1:2">
      <c r="A238" s="241" t="s">
        <v>252</v>
      </c>
      <c r="B238" s="208">
        <v>0</v>
      </c>
    </row>
    <row r="239" spans="1:2">
      <c r="A239" s="241" t="s">
        <v>253</v>
      </c>
      <c r="B239" s="208">
        <v>0</v>
      </c>
    </row>
    <row r="240" spans="1:2">
      <c r="A240" s="241" t="s">
        <v>254</v>
      </c>
      <c r="B240" s="208">
        <v>0</v>
      </c>
    </row>
    <row r="241" spans="1:2">
      <c r="A241" s="241" t="s">
        <v>255</v>
      </c>
      <c r="B241" s="208">
        <v>0</v>
      </c>
    </row>
    <row r="242" spans="1:2">
      <c r="A242" s="241" t="s">
        <v>256</v>
      </c>
      <c r="B242" s="208">
        <v>0</v>
      </c>
    </row>
    <row r="243" spans="1:2">
      <c r="A243" s="241" t="s">
        <v>257</v>
      </c>
      <c r="B243" s="208">
        <v>0</v>
      </c>
    </row>
    <row r="244" spans="1:2">
      <c r="A244" s="241" t="s">
        <v>258</v>
      </c>
      <c r="B244" s="208">
        <v>0</v>
      </c>
    </row>
    <row r="245" spans="1:2">
      <c r="A245" s="240" t="s">
        <v>259</v>
      </c>
      <c r="B245" s="208">
        <v>0</v>
      </c>
    </row>
    <row r="246" spans="1:2">
      <c r="A246" s="240" t="s">
        <v>260</v>
      </c>
      <c r="B246" s="208">
        <v>0</v>
      </c>
    </row>
    <row r="247" spans="1:2">
      <c r="A247" s="240" t="s">
        <v>261</v>
      </c>
      <c r="B247" s="208">
        <f>SUM(B248:B251)</f>
        <v>0</v>
      </c>
    </row>
    <row r="248" spans="1:2">
      <c r="A248" s="241" t="s">
        <v>262</v>
      </c>
      <c r="B248" s="208">
        <v>0</v>
      </c>
    </row>
    <row r="249" spans="1:2">
      <c r="A249" s="241" t="s">
        <v>263</v>
      </c>
      <c r="B249" s="208">
        <v>0</v>
      </c>
    </row>
    <row r="250" spans="1:2">
      <c r="A250" s="241" t="s">
        <v>264</v>
      </c>
      <c r="B250" s="208">
        <v>0</v>
      </c>
    </row>
    <row r="251" spans="1:2">
      <c r="A251" s="241" t="s">
        <v>265</v>
      </c>
      <c r="B251" s="208">
        <v>0</v>
      </c>
    </row>
    <row r="252" spans="1:2">
      <c r="A252" s="240" t="s">
        <v>266</v>
      </c>
      <c r="B252" s="208">
        <f>SUM(B253:B256)</f>
        <v>0</v>
      </c>
    </row>
    <row r="253" spans="1:2">
      <c r="A253" s="241" t="s">
        <v>267</v>
      </c>
      <c r="B253" s="208">
        <v>0</v>
      </c>
    </row>
    <row r="254" spans="1:2">
      <c r="A254" s="241" t="s">
        <v>268</v>
      </c>
      <c r="B254" s="208">
        <v>0</v>
      </c>
    </row>
    <row r="255" spans="1:2">
      <c r="A255" s="241" t="s">
        <v>269</v>
      </c>
      <c r="B255" s="208">
        <v>0</v>
      </c>
    </row>
    <row r="256" spans="1:2">
      <c r="A256" s="241" t="s">
        <v>270</v>
      </c>
      <c r="B256" s="208">
        <v>0</v>
      </c>
    </row>
    <row r="257" spans="1:2">
      <c r="A257" s="240" t="s">
        <v>271</v>
      </c>
      <c r="B257" s="208">
        <v>0</v>
      </c>
    </row>
    <row r="258" spans="1:2">
      <c r="A258" s="240" t="s">
        <v>272</v>
      </c>
      <c r="B258" s="208">
        <f>SUM(B259,B262:B264)</f>
        <v>3185</v>
      </c>
    </row>
    <row r="259" spans="1:2">
      <c r="A259" s="240" t="s">
        <v>273</v>
      </c>
      <c r="B259" s="208">
        <f>SUM(B260:B261)</f>
        <v>3574</v>
      </c>
    </row>
    <row r="260" spans="1:2">
      <c r="A260" s="241" t="s">
        <v>274</v>
      </c>
      <c r="B260" s="208">
        <v>0</v>
      </c>
    </row>
    <row r="261" spans="1:2">
      <c r="A261" s="241" t="s">
        <v>275</v>
      </c>
      <c r="B261" s="208">
        <v>3574</v>
      </c>
    </row>
    <row r="262" spans="1:2">
      <c r="A262" s="240" t="s">
        <v>276</v>
      </c>
      <c r="B262" s="208">
        <v>-337</v>
      </c>
    </row>
    <row r="263" spans="1:2">
      <c r="A263" s="240" t="s">
        <v>277</v>
      </c>
      <c r="B263" s="208">
        <v>-53</v>
      </c>
    </row>
    <row r="264" spans="1:2">
      <c r="A264" s="240" t="s">
        <v>278</v>
      </c>
      <c r="B264" s="208">
        <v>1</v>
      </c>
    </row>
    <row r="265" spans="1:2">
      <c r="A265" s="240" t="s">
        <v>279</v>
      </c>
      <c r="B265" s="208">
        <f>SUM(B266:B269)</f>
        <v>2767</v>
      </c>
    </row>
    <row r="266" spans="1:2">
      <c r="A266" s="240" t="s">
        <v>280</v>
      </c>
      <c r="B266" s="208">
        <v>0</v>
      </c>
    </row>
    <row r="267" spans="1:2">
      <c r="A267" s="240" t="s">
        <v>281</v>
      </c>
      <c r="B267" s="208">
        <v>0</v>
      </c>
    </row>
    <row r="268" spans="1:2">
      <c r="A268" s="240" t="s">
        <v>282</v>
      </c>
      <c r="B268" s="208">
        <v>2767</v>
      </c>
    </row>
    <row r="269" spans="1:2">
      <c r="A269" s="240" t="s">
        <v>283</v>
      </c>
      <c r="B269" s="208">
        <v>0</v>
      </c>
    </row>
    <row r="270" spans="1:2">
      <c r="A270" s="240" t="s">
        <v>284</v>
      </c>
      <c r="B270" s="208">
        <f>SUM(B271,B274:B285)</f>
        <v>8905</v>
      </c>
    </row>
    <row r="271" spans="1:2">
      <c r="A271" s="240" t="s">
        <v>285</v>
      </c>
      <c r="B271" s="208">
        <f>SUM(B272:B273)</f>
        <v>2448</v>
      </c>
    </row>
    <row r="272" spans="1:2">
      <c r="A272" s="241" t="s">
        <v>286</v>
      </c>
      <c r="B272" s="208">
        <v>0</v>
      </c>
    </row>
    <row r="273" spans="1:2">
      <c r="A273" s="241" t="s">
        <v>287</v>
      </c>
      <c r="B273" s="208">
        <v>2448</v>
      </c>
    </row>
    <row r="274" spans="1:2">
      <c r="A274" s="240" t="s">
        <v>288</v>
      </c>
      <c r="B274" s="208">
        <v>14</v>
      </c>
    </row>
    <row r="275" spans="1:2">
      <c r="A275" s="240" t="s">
        <v>289</v>
      </c>
      <c r="B275" s="208">
        <v>5099</v>
      </c>
    </row>
    <row r="276" spans="1:2">
      <c r="A276" s="240" t="s">
        <v>290</v>
      </c>
      <c r="B276" s="208">
        <v>0</v>
      </c>
    </row>
    <row r="277" spans="1:2">
      <c r="A277" s="240" t="s">
        <v>291</v>
      </c>
      <c r="B277" s="208">
        <v>0</v>
      </c>
    </row>
    <row r="278" spans="1:2">
      <c r="A278" s="240" t="s">
        <v>292</v>
      </c>
      <c r="B278" s="208">
        <v>80</v>
      </c>
    </row>
    <row r="279" spans="1:2">
      <c r="A279" s="240" t="s">
        <v>293</v>
      </c>
      <c r="B279" s="208">
        <v>0</v>
      </c>
    </row>
    <row r="280" spans="1:2">
      <c r="A280" s="240" t="s">
        <v>294</v>
      </c>
      <c r="B280" s="208">
        <v>1187</v>
      </c>
    </row>
    <row r="281" spans="1:2">
      <c r="A281" s="240" t="s">
        <v>295</v>
      </c>
      <c r="B281" s="208">
        <v>77</v>
      </c>
    </row>
    <row r="282" spans="1:2">
      <c r="A282" s="240" t="s">
        <v>296</v>
      </c>
      <c r="B282" s="208">
        <v>0</v>
      </c>
    </row>
    <row r="283" spans="1:2">
      <c r="A283" s="240" t="s">
        <v>297</v>
      </c>
      <c r="B283" s="208">
        <v>0</v>
      </c>
    </row>
    <row r="284" spans="1:2">
      <c r="A284" s="240" t="s">
        <v>298</v>
      </c>
      <c r="B284" s="208">
        <v>0</v>
      </c>
    </row>
    <row r="285" spans="1:2">
      <c r="A285" s="240" t="s">
        <v>299</v>
      </c>
      <c r="B285" s="208">
        <v>0</v>
      </c>
    </row>
    <row r="286" spans="1:2">
      <c r="A286" s="240" t="s">
        <v>300</v>
      </c>
      <c r="B286" s="208">
        <f>SUM(B287:B294)</f>
        <v>7060</v>
      </c>
    </row>
    <row r="287" spans="1:2">
      <c r="A287" s="240" t="s">
        <v>301</v>
      </c>
      <c r="B287" s="208">
        <v>526</v>
      </c>
    </row>
    <row r="288" spans="1:2">
      <c r="A288" s="240" t="s">
        <v>302</v>
      </c>
      <c r="B288" s="208">
        <v>1</v>
      </c>
    </row>
    <row r="289" spans="1:2">
      <c r="A289" s="240" t="s">
        <v>303</v>
      </c>
      <c r="B289" s="208">
        <v>6251</v>
      </c>
    </row>
    <row r="290" spans="1:2">
      <c r="A290" s="240" t="s">
        <v>304</v>
      </c>
      <c r="B290" s="208">
        <v>0</v>
      </c>
    </row>
    <row r="291" spans="1:2">
      <c r="A291" s="240" t="s">
        <v>305</v>
      </c>
      <c r="B291" s="208">
        <v>15</v>
      </c>
    </row>
    <row r="292" spans="1:2">
      <c r="A292" s="240" t="s">
        <v>306</v>
      </c>
      <c r="B292" s="208">
        <v>15</v>
      </c>
    </row>
    <row r="293" spans="1:2">
      <c r="A293" s="240" t="s">
        <v>307</v>
      </c>
      <c r="B293" s="208">
        <v>240</v>
      </c>
    </row>
    <row r="294" spans="1:2">
      <c r="A294" s="240" t="s">
        <v>308</v>
      </c>
      <c r="B294" s="208">
        <v>12</v>
      </c>
    </row>
    <row r="295" spans="1:2">
      <c r="A295" s="240" t="s">
        <v>309</v>
      </c>
      <c r="B295" s="208">
        <f>SUM(B296,B299:B300)</f>
        <v>4555</v>
      </c>
    </row>
    <row r="296" spans="1:2">
      <c r="A296" s="240" t="s">
        <v>310</v>
      </c>
      <c r="B296" s="208">
        <f>SUM(B297:B298)</f>
        <v>0</v>
      </c>
    </row>
    <row r="297" spans="1:2">
      <c r="A297" s="241" t="s">
        <v>311</v>
      </c>
      <c r="B297" s="208">
        <v>0</v>
      </c>
    </row>
    <row r="298" spans="1:2">
      <c r="A298" s="241" t="s">
        <v>312</v>
      </c>
      <c r="B298" s="208">
        <v>0</v>
      </c>
    </row>
    <row r="299" spans="1:2">
      <c r="A299" s="240" t="s">
        <v>313</v>
      </c>
      <c r="B299" s="208">
        <v>4546</v>
      </c>
    </row>
    <row r="300" spans="1:2">
      <c r="A300" s="240" t="s">
        <v>314</v>
      </c>
      <c r="B300" s="208">
        <v>9</v>
      </c>
    </row>
    <row r="301" spans="1:2">
      <c r="A301" s="240" t="s">
        <v>315</v>
      </c>
      <c r="B301" s="208">
        <f>SUM(B302:B309)</f>
        <v>3129</v>
      </c>
    </row>
    <row r="302" spans="1:2">
      <c r="A302" s="240" t="s">
        <v>316</v>
      </c>
      <c r="B302" s="208">
        <v>154</v>
      </c>
    </row>
    <row r="303" spans="1:2">
      <c r="A303" s="240" t="s">
        <v>317</v>
      </c>
      <c r="B303" s="208">
        <v>0</v>
      </c>
    </row>
    <row r="304" spans="1:2">
      <c r="A304" s="240" t="s">
        <v>318</v>
      </c>
      <c r="B304" s="208">
        <v>2651</v>
      </c>
    </row>
    <row r="305" spans="1:2">
      <c r="A305" s="240" t="s">
        <v>319</v>
      </c>
      <c r="B305" s="208">
        <v>0</v>
      </c>
    </row>
    <row r="306" spans="1:2">
      <c r="A306" s="240" t="s">
        <v>320</v>
      </c>
      <c r="B306" s="208">
        <v>226</v>
      </c>
    </row>
    <row r="307" spans="1:2">
      <c r="A307" s="240" t="s">
        <v>321</v>
      </c>
      <c r="B307" s="208">
        <v>67</v>
      </c>
    </row>
    <row r="308" spans="1:2">
      <c r="A308" s="240" t="s">
        <v>322</v>
      </c>
      <c r="B308" s="208">
        <v>0</v>
      </c>
    </row>
    <row r="309" spans="1:2">
      <c r="A309" s="240" t="s">
        <v>323</v>
      </c>
      <c r="B309" s="208">
        <v>31</v>
      </c>
    </row>
    <row r="310" spans="1:2">
      <c r="A310" s="240" t="s">
        <v>324</v>
      </c>
      <c r="B310" s="208">
        <f>SUM(B311:B318)</f>
        <v>4792</v>
      </c>
    </row>
    <row r="311" spans="1:2">
      <c r="A311" s="240" t="s">
        <v>325</v>
      </c>
      <c r="B311" s="208">
        <v>0</v>
      </c>
    </row>
    <row r="312" spans="1:2">
      <c r="A312" s="240" t="s">
        <v>326</v>
      </c>
      <c r="B312" s="208">
        <v>0</v>
      </c>
    </row>
    <row r="313" spans="1:2">
      <c r="A313" s="240" t="s">
        <v>327</v>
      </c>
      <c r="B313" s="208">
        <v>4097</v>
      </c>
    </row>
    <row r="314" spans="1:2">
      <c r="A314" s="240" t="s">
        <v>328</v>
      </c>
      <c r="B314" s="208">
        <v>0</v>
      </c>
    </row>
    <row r="315" spans="1:2">
      <c r="A315" s="240" t="s">
        <v>329</v>
      </c>
      <c r="B315" s="208">
        <v>0</v>
      </c>
    </row>
    <row r="316" spans="1:2">
      <c r="A316" s="240" t="s">
        <v>330</v>
      </c>
      <c r="B316" s="208">
        <v>136</v>
      </c>
    </row>
    <row r="317" spans="1:2">
      <c r="A317" s="240" t="s">
        <v>331</v>
      </c>
      <c r="B317" s="208">
        <v>496</v>
      </c>
    </row>
    <row r="318" spans="1:2">
      <c r="A318" s="240" t="s">
        <v>332</v>
      </c>
      <c r="B318" s="208">
        <v>63</v>
      </c>
    </row>
    <row r="319" spans="1:2">
      <c r="A319" s="240" t="s">
        <v>333</v>
      </c>
      <c r="B319" s="208">
        <f>SUM(B320:B321)</f>
        <v>3750</v>
      </c>
    </row>
    <row r="320" spans="1:2">
      <c r="A320" s="240" t="s">
        <v>334</v>
      </c>
      <c r="B320" s="208">
        <v>3750</v>
      </c>
    </row>
    <row r="321" spans="1:2">
      <c r="A321" s="240" t="s">
        <v>335</v>
      </c>
      <c r="B321" s="208">
        <v>0</v>
      </c>
    </row>
    <row r="322" spans="1:2">
      <c r="A322" s="240" t="s">
        <v>336</v>
      </c>
      <c r="B322" s="208">
        <f>SUM(B323:B324)</f>
        <v>0</v>
      </c>
    </row>
    <row r="323" spans="1:2">
      <c r="A323" s="240" t="s">
        <v>337</v>
      </c>
      <c r="B323" s="208">
        <v>0</v>
      </c>
    </row>
    <row r="324" spans="1:2">
      <c r="A324" s="240" t="s">
        <v>338</v>
      </c>
      <c r="B324" s="208">
        <v>0</v>
      </c>
    </row>
    <row r="325" spans="1:2">
      <c r="A325" s="240" t="s">
        <v>339</v>
      </c>
      <c r="B325" s="208">
        <f>SUM(B326:B327)</f>
        <v>0</v>
      </c>
    </row>
    <row r="326" spans="1:2">
      <c r="A326" s="240" t="s">
        <v>340</v>
      </c>
      <c r="B326" s="208">
        <v>0</v>
      </c>
    </row>
    <row r="327" spans="1:2">
      <c r="A327" s="240" t="s">
        <v>341</v>
      </c>
      <c r="B327" s="208">
        <v>0</v>
      </c>
    </row>
    <row r="328" spans="1:2">
      <c r="A328" s="240" t="s">
        <v>342</v>
      </c>
      <c r="B328" s="208">
        <f>SUM(B329,B333,B338:B339)</f>
        <v>0</v>
      </c>
    </row>
    <row r="329" spans="1:2">
      <c r="A329" s="240" t="s">
        <v>343</v>
      </c>
      <c r="B329" s="208">
        <f>SUM(B330:B332)</f>
        <v>0</v>
      </c>
    </row>
    <row r="330" spans="1:2">
      <c r="A330" s="241" t="s">
        <v>344</v>
      </c>
      <c r="B330" s="208">
        <v>0</v>
      </c>
    </row>
    <row r="331" spans="1:2">
      <c r="A331" s="241" t="s">
        <v>345</v>
      </c>
      <c r="B331" s="208">
        <v>0</v>
      </c>
    </row>
    <row r="332" spans="1:2">
      <c r="A332" s="241" t="s">
        <v>346</v>
      </c>
      <c r="B332" s="208">
        <v>0</v>
      </c>
    </row>
    <row r="333" spans="1:2">
      <c r="A333" s="240" t="s">
        <v>347</v>
      </c>
      <c r="B333" s="208">
        <f>SUM(B334:B337)</f>
        <v>0</v>
      </c>
    </row>
    <row r="334" spans="1:2">
      <c r="A334" s="241" t="s">
        <v>348</v>
      </c>
      <c r="B334" s="208">
        <v>0</v>
      </c>
    </row>
    <row r="335" spans="1:2">
      <c r="A335" s="241" t="s">
        <v>349</v>
      </c>
      <c r="B335" s="208">
        <v>0</v>
      </c>
    </row>
    <row r="336" spans="1:2">
      <c r="A336" s="241" t="s">
        <v>350</v>
      </c>
      <c r="B336" s="208">
        <v>0</v>
      </c>
    </row>
    <row r="337" spans="1:2">
      <c r="A337" s="241" t="s">
        <v>351</v>
      </c>
      <c r="B337" s="208">
        <v>0</v>
      </c>
    </row>
    <row r="338" spans="1:2">
      <c r="A338" s="240" t="s">
        <v>352</v>
      </c>
      <c r="B338" s="208">
        <v>0</v>
      </c>
    </row>
    <row r="339" spans="1:2">
      <c r="A339" s="240" t="s">
        <v>353</v>
      </c>
      <c r="B339" s="208">
        <v>0</v>
      </c>
    </row>
    <row r="340" spans="1:2">
      <c r="A340" s="240" t="s">
        <v>354</v>
      </c>
      <c r="B340" s="208">
        <f>SUM(B341:B343)</f>
        <v>4</v>
      </c>
    </row>
    <row r="341" spans="1:2">
      <c r="A341" s="240" t="s">
        <v>355</v>
      </c>
      <c r="B341" s="208">
        <v>4</v>
      </c>
    </row>
    <row r="342" spans="1:2">
      <c r="A342" s="240" t="s">
        <v>356</v>
      </c>
      <c r="B342" s="208">
        <v>0</v>
      </c>
    </row>
    <row r="343" spans="1:2">
      <c r="A343" s="240" t="s">
        <v>357</v>
      </c>
      <c r="B343" s="208">
        <v>0</v>
      </c>
    </row>
    <row r="344" spans="1:2">
      <c r="A344" s="240" t="s">
        <v>358</v>
      </c>
      <c r="B344" s="208">
        <f>SUM(B345:B346)</f>
        <v>169</v>
      </c>
    </row>
    <row r="345" spans="1:2">
      <c r="A345" s="240" t="s">
        <v>359</v>
      </c>
      <c r="B345" s="208">
        <v>141</v>
      </c>
    </row>
    <row r="346" spans="1:2">
      <c r="A346" s="240" t="s">
        <v>360</v>
      </c>
      <c r="B346" s="208">
        <v>28</v>
      </c>
    </row>
    <row r="347" spans="1:2">
      <c r="A347" s="240" t="s">
        <v>361</v>
      </c>
      <c r="B347" s="208">
        <f>SUM(B348:B349)</f>
        <v>0</v>
      </c>
    </row>
    <row r="348" spans="1:2">
      <c r="A348" s="240" t="s">
        <v>362</v>
      </c>
      <c r="B348" s="208">
        <v>0</v>
      </c>
    </row>
    <row r="349" spans="1:2">
      <c r="A349" s="240" t="s">
        <v>363</v>
      </c>
      <c r="B349" s="208">
        <v>0</v>
      </c>
    </row>
    <row r="350" spans="1:2">
      <c r="A350" s="240" t="s">
        <v>364</v>
      </c>
      <c r="B350" s="208">
        <f>SUM(B351:B352)</f>
        <v>2258</v>
      </c>
    </row>
    <row r="351" spans="1:2">
      <c r="A351" s="240" t="s">
        <v>365</v>
      </c>
      <c r="B351" s="208">
        <v>2256</v>
      </c>
    </row>
    <row r="352" spans="1:2">
      <c r="A352" s="240" t="s">
        <v>366</v>
      </c>
      <c r="B352" s="208">
        <v>2</v>
      </c>
    </row>
    <row r="353" spans="1:2">
      <c r="A353" s="240" t="s">
        <v>367</v>
      </c>
      <c r="B353" s="208">
        <f>SUM(B354:B355)</f>
        <v>676</v>
      </c>
    </row>
    <row r="354" spans="1:2">
      <c r="A354" s="240" t="s">
        <v>368</v>
      </c>
      <c r="B354" s="208">
        <v>338</v>
      </c>
    </row>
    <row r="355" spans="1:2">
      <c r="A355" s="240" t="s">
        <v>369</v>
      </c>
      <c r="B355" s="208">
        <v>338</v>
      </c>
    </row>
    <row r="356" spans="1:2">
      <c r="A356" s="240" t="s">
        <v>370</v>
      </c>
      <c r="B356" s="208">
        <f>SUM(B357,B384,B578,B614,B633,B686,B689,B695)</f>
        <v>194339</v>
      </c>
    </row>
    <row r="357" spans="1:2">
      <c r="A357" s="240" t="s">
        <v>371</v>
      </c>
      <c r="B357" s="208">
        <f>SUM(B358,B367:B370,B373:B381)</f>
        <v>17693</v>
      </c>
    </row>
    <row r="358" spans="1:2">
      <c r="A358" s="240" t="s">
        <v>372</v>
      </c>
      <c r="B358" s="208">
        <f>SUM(B359:B366)</f>
        <v>3859</v>
      </c>
    </row>
    <row r="359" spans="1:2">
      <c r="A359" s="241" t="s">
        <v>373</v>
      </c>
      <c r="B359" s="208">
        <v>3859</v>
      </c>
    </row>
    <row r="360" spans="1:2">
      <c r="A360" s="241" t="s">
        <v>374</v>
      </c>
      <c r="B360" s="208">
        <v>0</v>
      </c>
    </row>
    <row r="361" spans="1:2">
      <c r="A361" s="241" t="s">
        <v>375</v>
      </c>
      <c r="B361" s="208">
        <v>0</v>
      </c>
    </row>
    <row r="362" spans="1:2">
      <c r="A362" s="241" t="s">
        <v>376</v>
      </c>
      <c r="B362" s="208">
        <v>0</v>
      </c>
    </row>
    <row r="363" spans="1:2">
      <c r="A363" s="241" t="s">
        <v>377</v>
      </c>
      <c r="B363" s="208">
        <v>0</v>
      </c>
    </row>
    <row r="364" spans="1:2">
      <c r="A364" s="241" t="s">
        <v>378</v>
      </c>
      <c r="B364" s="208">
        <v>0</v>
      </c>
    </row>
    <row r="365" spans="1:2">
      <c r="A365" s="241" t="s">
        <v>379</v>
      </c>
      <c r="B365" s="208">
        <v>0</v>
      </c>
    </row>
    <row r="366" spans="1:2">
      <c r="A366" s="241" t="s">
        <v>380</v>
      </c>
      <c r="B366" s="208">
        <v>0</v>
      </c>
    </row>
    <row r="367" spans="1:2">
      <c r="A367" s="240" t="s">
        <v>381</v>
      </c>
      <c r="B367" s="208">
        <v>0</v>
      </c>
    </row>
    <row r="368" spans="1:2">
      <c r="A368" s="240" t="s">
        <v>382</v>
      </c>
      <c r="B368" s="208">
        <v>0</v>
      </c>
    </row>
    <row r="369" spans="1:2">
      <c r="A369" s="240" t="s">
        <v>383</v>
      </c>
      <c r="B369" s="208">
        <v>0</v>
      </c>
    </row>
    <row r="370" spans="1:2">
      <c r="A370" s="240" t="s">
        <v>384</v>
      </c>
      <c r="B370" s="208">
        <f>SUM(B371:B372)</f>
        <v>1799</v>
      </c>
    </row>
    <row r="371" spans="1:2">
      <c r="A371" s="241" t="s">
        <v>385</v>
      </c>
      <c r="B371" s="208">
        <v>1799</v>
      </c>
    </row>
    <row r="372" spans="1:2">
      <c r="A372" s="241" t="s">
        <v>386</v>
      </c>
      <c r="B372" s="208">
        <v>0</v>
      </c>
    </row>
    <row r="373" spans="1:2">
      <c r="A373" s="240" t="s">
        <v>387</v>
      </c>
      <c r="B373" s="208">
        <v>0</v>
      </c>
    </row>
    <row r="374" spans="1:2">
      <c r="A374" s="240" t="s">
        <v>388</v>
      </c>
      <c r="B374" s="208">
        <v>1524</v>
      </c>
    </row>
    <row r="375" spans="1:2">
      <c r="A375" s="240" t="s">
        <v>389</v>
      </c>
      <c r="B375" s="208">
        <v>4130</v>
      </c>
    </row>
    <row r="376" spans="1:2">
      <c r="A376" s="240" t="s">
        <v>390</v>
      </c>
      <c r="B376" s="208">
        <v>4130</v>
      </c>
    </row>
    <row r="377" spans="1:2">
      <c r="A377" s="240" t="s">
        <v>391</v>
      </c>
      <c r="B377" s="208">
        <v>0</v>
      </c>
    </row>
    <row r="378" spans="1:2">
      <c r="A378" s="240" t="s">
        <v>392</v>
      </c>
      <c r="B378" s="208">
        <v>0</v>
      </c>
    </row>
    <row r="379" spans="1:2">
      <c r="A379" s="240" t="s">
        <v>393</v>
      </c>
      <c r="B379" s="208">
        <v>0</v>
      </c>
    </row>
    <row r="380" spans="1:2">
      <c r="A380" s="240" t="s">
        <v>394</v>
      </c>
      <c r="B380" s="208">
        <v>0</v>
      </c>
    </row>
    <row r="381" spans="1:2">
      <c r="A381" s="240" t="s">
        <v>395</v>
      </c>
      <c r="B381" s="208">
        <f>B382+B383</f>
        <v>2251</v>
      </c>
    </row>
    <row r="382" spans="1:2">
      <c r="A382" s="241" t="s">
        <v>396</v>
      </c>
      <c r="B382" s="208">
        <v>2251</v>
      </c>
    </row>
    <row r="383" spans="1:2">
      <c r="A383" s="241" t="s">
        <v>397</v>
      </c>
      <c r="B383" s="208">
        <v>0</v>
      </c>
    </row>
    <row r="384" spans="1:2">
      <c r="A384" s="240" t="s">
        <v>398</v>
      </c>
      <c r="B384" s="208">
        <f>B385+B401+B404+B407+B412+B414+B417+B419+B421+B424+B427+B429+B431+B442+B445+B448+B450+B452+B454+B457+B462+B465+B470+B474+B476+B479+B485+B490+B496+B500+B503+B510+B515+B522+B525+B529+B538+B542+B546+B550+B555+B560+B563+B565+B567+B569+B572+B575</f>
        <v>12518</v>
      </c>
    </row>
    <row r="385" spans="1:2">
      <c r="A385" s="240" t="s">
        <v>399</v>
      </c>
      <c r="B385" s="208">
        <f>SUM(B386:B400)</f>
        <v>979</v>
      </c>
    </row>
    <row r="386" spans="1:2">
      <c r="A386" s="241" t="s">
        <v>400</v>
      </c>
      <c r="B386" s="208">
        <v>0</v>
      </c>
    </row>
    <row r="387" spans="1:2">
      <c r="A387" s="241" t="s">
        <v>401</v>
      </c>
      <c r="B387" s="208">
        <v>0</v>
      </c>
    </row>
    <row r="388" spans="1:2">
      <c r="A388" s="241" t="s">
        <v>402</v>
      </c>
      <c r="B388" s="208">
        <v>0</v>
      </c>
    </row>
    <row r="389" spans="1:2">
      <c r="A389" s="241" t="s">
        <v>403</v>
      </c>
      <c r="B389" s="208">
        <v>0</v>
      </c>
    </row>
    <row r="390" spans="1:2">
      <c r="A390" s="241" t="s">
        <v>404</v>
      </c>
      <c r="B390" s="208">
        <v>0</v>
      </c>
    </row>
    <row r="391" spans="1:2">
      <c r="A391" s="241" t="s">
        <v>405</v>
      </c>
      <c r="B391" s="208">
        <v>76</v>
      </c>
    </row>
    <row r="392" spans="1:2">
      <c r="A392" s="241" t="s">
        <v>406</v>
      </c>
      <c r="B392" s="208">
        <v>0</v>
      </c>
    </row>
    <row r="393" spans="1:2">
      <c r="A393" s="241" t="s">
        <v>407</v>
      </c>
      <c r="B393" s="208">
        <v>0</v>
      </c>
    </row>
    <row r="394" spans="1:2">
      <c r="A394" s="241" t="s">
        <v>408</v>
      </c>
      <c r="B394" s="208">
        <v>0</v>
      </c>
    </row>
    <row r="395" spans="1:2">
      <c r="A395" s="241" t="s">
        <v>409</v>
      </c>
      <c r="B395" s="208">
        <v>0</v>
      </c>
    </row>
    <row r="396" spans="1:2">
      <c r="A396" s="241" t="s">
        <v>410</v>
      </c>
      <c r="B396" s="208">
        <v>903</v>
      </c>
    </row>
    <row r="397" spans="1:2">
      <c r="A397" s="241" t="s">
        <v>411</v>
      </c>
      <c r="B397" s="208">
        <v>0</v>
      </c>
    </row>
    <row r="398" spans="1:2">
      <c r="A398" s="241" t="s">
        <v>412</v>
      </c>
      <c r="B398" s="208">
        <v>0</v>
      </c>
    </row>
    <row r="399" spans="1:2">
      <c r="A399" s="241" t="s">
        <v>413</v>
      </c>
      <c r="B399" s="208">
        <v>0</v>
      </c>
    </row>
    <row r="400" spans="1:2">
      <c r="A400" s="241" t="s">
        <v>414</v>
      </c>
      <c r="B400" s="208">
        <v>0</v>
      </c>
    </row>
    <row r="401" spans="1:2">
      <c r="A401" s="240" t="s">
        <v>415</v>
      </c>
      <c r="B401" s="208">
        <f>SUM(B402:B403)</f>
        <v>0</v>
      </c>
    </row>
    <row r="402" spans="1:2">
      <c r="A402" s="241" t="s">
        <v>416</v>
      </c>
      <c r="B402" s="208">
        <v>0</v>
      </c>
    </row>
    <row r="403" spans="1:2">
      <c r="A403" s="241" t="s">
        <v>417</v>
      </c>
      <c r="B403" s="208">
        <v>0</v>
      </c>
    </row>
    <row r="404" spans="1:2">
      <c r="A404" s="240" t="s">
        <v>418</v>
      </c>
      <c r="B404" s="208">
        <f>SUM(B405:B406)</f>
        <v>0</v>
      </c>
    </row>
    <row r="405" spans="1:2">
      <c r="A405" s="241" t="s">
        <v>419</v>
      </c>
      <c r="B405" s="208">
        <v>0</v>
      </c>
    </row>
    <row r="406" spans="1:2">
      <c r="A406" s="241" t="s">
        <v>420</v>
      </c>
      <c r="B406" s="208">
        <v>0</v>
      </c>
    </row>
    <row r="407" spans="1:2">
      <c r="A407" s="240" t="s">
        <v>421</v>
      </c>
      <c r="B407" s="208">
        <f>SUM(B408:B411)</f>
        <v>0</v>
      </c>
    </row>
    <row r="408" spans="1:2">
      <c r="A408" s="241" t="s">
        <v>422</v>
      </c>
      <c r="B408" s="208">
        <v>0</v>
      </c>
    </row>
    <row r="409" spans="1:2">
      <c r="A409" s="241" t="s">
        <v>423</v>
      </c>
      <c r="B409" s="208">
        <v>0</v>
      </c>
    </row>
    <row r="410" spans="1:2">
      <c r="A410" s="241" t="s">
        <v>424</v>
      </c>
      <c r="B410" s="208">
        <v>0</v>
      </c>
    </row>
    <row r="411" spans="1:2">
      <c r="A411" s="241" t="s">
        <v>425</v>
      </c>
      <c r="B411" s="208">
        <v>0</v>
      </c>
    </row>
    <row r="412" spans="1:2">
      <c r="A412" s="240" t="s">
        <v>426</v>
      </c>
      <c r="B412" s="208">
        <f>B413</f>
        <v>0</v>
      </c>
    </row>
    <row r="413" spans="1:2">
      <c r="A413" s="241" t="s">
        <v>427</v>
      </c>
      <c r="B413" s="208">
        <v>0</v>
      </c>
    </row>
    <row r="414" spans="1:2">
      <c r="A414" s="240" t="s">
        <v>428</v>
      </c>
      <c r="B414" s="208">
        <f>SUM(B415:B416)</f>
        <v>21</v>
      </c>
    </row>
    <row r="415" spans="1:2">
      <c r="A415" s="241" t="s">
        <v>429</v>
      </c>
      <c r="B415" s="208">
        <v>21</v>
      </c>
    </row>
    <row r="416" spans="1:2">
      <c r="A416" s="241" t="s">
        <v>430</v>
      </c>
      <c r="B416" s="208">
        <v>0</v>
      </c>
    </row>
    <row r="417" spans="1:2">
      <c r="A417" s="240" t="s">
        <v>431</v>
      </c>
      <c r="B417" s="208">
        <f>B418</f>
        <v>0</v>
      </c>
    </row>
    <row r="418" spans="1:2">
      <c r="A418" s="241" t="s">
        <v>432</v>
      </c>
      <c r="B418" s="208">
        <v>0</v>
      </c>
    </row>
    <row r="419" spans="1:2">
      <c r="A419" s="240" t="s">
        <v>433</v>
      </c>
      <c r="B419" s="208">
        <f>B420</f>
        <v>0</v>
      </c>
    </row>
    <row r="420" spans="1:2">
      <c r="A420" s="241" t="s">
        <v>434</v>
      </c>
      <c r="B420" s="208">
        <v>0</v>
      </c>
    </row>
    <row r="421" spans="1:2">
      <c r="A421" s="240" t="s">
        <v>435</v>
      </c>
      <c r="B421" s="208">
        <f>SUM(B422:B423)</f>
        <v>0</v>
      </c>
    </row>
    <row r="422" spans="1:2">
      <c r="A422" s="241" t="s">
        <v>429</v>
      </c>
      <c r="B422" s="208">
        <v>0</v>
      </c>
    </row>
    <row r="423" spans="1:2">
      <c r="A423" s="241" t="s">
        <v>436</v>
      </c>
      <c r="B423" s="208">
        <v>0</v>
      </c>
    </row>
    <row r="424" spans="1:2">
      <c r="A424" s="240" t="s">
        <v>437</v>
      </c>
      <c r="B424" s="208">
        <f>SUM(B425:B426)</f>
        <v>0</v>
      </c>
    </row>
    <row r="425" spans="1:2">
      <c r="A425" s="241" t="s">
        <v>438</v>
      </c>
      <c r="B425" s="208">
        <v>0</v>
      </c>
    </row>
    <row r="426" spans="1:2">
      <c r="A426" s="243" t="s">
        <v>439</v>
      </c>
      <c r="B426" s="212">
        <v>0</v>
      </c>
    </row>
    <row r="427" spans="1:2">
      <c r="A427" s="240" t="s">
        <v>440</v>
      </c>
      <c r="B427" s="208">
        <f>B428</f>
        <v>0</v>
      </c>
    </row>
    <row r="428" spans="1:2">
      <c r="A428" s="241" t="s">
        <v>441</v>
      </c>
      <c r="B428" s="208">
        <v>0</v>
      </c>
    </row>
    <row r="429" spans="1:2">
      <c r="A429" s="244" t="s">
        <v>442</v>
      </c>
      <c r="B429" s="213">
        <f>B430</f>
        <v>0</v>
      </c>
    </row>
    <row r="430" spans="1:2">
      <c r="A430" s="241" t="s">
        <v>443</v>
      </c>
      <c r="B430" s="208">
        <v>0</v>
      </c>
    </row>
    <row r="431" spans="1:2">
      <c r="A431" s="240" t="s">
        <v>444</v>
      </c>
      <c r="B431" s="208">
        <f>SUM(B432:B441)</f>
        <v>0</v>
      </c>
    </row>
    <row r="432" spans="1:2">
      <c r="A432" s="241" t="s">
        <v>445</v>
      </c>
      <c r="B432" s="208">
        <v>0</v>
      </c>
    </row>
    <row r="433" spans="1:2">
      <c r="A433" s="241" t="s">
        <v>446</v>
      </c>
      <c r="B433" s="208">
        <v>0</v>
      </c>
    </row>
    <row r="434" spans="1:2">
      <c r="A434" s="241" t="s">
        <v>447</v>
      </c>
      <c r="B434" s="208">
        <v>0</v>
      </c>
    </row>
    <row r="435" spans="1:2">
      <c r="A435" s="241" t="s">
        <v>448</v>
      </c>
      <c r="B435" s="208">
        <v>0</v>
      </c>
    </row>
    <row r="436" spans="1:2">
      <c r="A436" s="241" t="s">
        <v>449</v>
      </c>
      <c r="B436" s="208">
        <v>0</v>
      </c>
    </row>
    <row r="437" spans="1:2">
      <c r="A437" s="241" t="s">
        <v>450</v>
      </c>
      <c r="B437" s="208">
        <v>0</v>
      </c>
    </row>
    <row r="438" spans="1:2">
      <c r="A438" s="241" t="s">
        <v>429</v>
      </c>
      <c r="B438" s="208">
        <v>0</v>
      </c>
    </row>
    <row r="439" spans="1:2">
      <c r="A439" s="241" t="s">
        <v>451</v>
      </c>
      <c r="B439" s="208">
        <v>0</v>
      </c>
    </row>
    <row r="440" spans="1:2">
      <c r="A440" s="241" t="s">
        <v>452</v>
      </c>
      <c r="B440" s="208">
        <v>0</v>
      </c>
    </row>
    <row r="441" spans="1:2">
      <c r="A441" s="241" t="s">
        <v>453</v>
      </c>
      <c r="B441" s="208">
        <v>0</v>
      </c>
    </row>
    <row r="442" spans="1:2">
      <c r="A442" s="240" t="s">
        <v>454</v>
      </c>
      <c r="B442" s="208">
        <f>SUM(B443:B444)</f>
        <v>0</v>
      </c>
    </row>
    <row r="443" spans="1:2">
      <c r="A443" s="241" t="s">
        <v>429</v>
      </c>
      <c r="B443" s="208">
        <v>0</v>
      </c>
    </row>
    <row r="444" spans="1:2">
      <c r="A444" s="241" t="s">
        <v>455</v>
      </c>
      <c r="B444" s="208">
        <v>0</v>
      </c>
    </row>
    <row r="445" spans="1:2">
      <c r="A445" s="240" t="s">
        <v>456</v>
      </c>
      <c r="B445" s="208">
        <f>SUM(B446:B447)</f>
        <v>27</v>
      </c>
    </row>
    <row r="446" spans="1:2">
      <c r="A446" s="241" t="s">
        <v>457</v>
      </c>
      <c r="B446" s="208">
        <v>0</v>
      </c>
    </row>
    <row r="447" spans="1:2">
      <c r="A447" s="241" t="s">
        <v>458</v>
      </c>
      <c r="B447" s="208">
        <v>27</v>
      </c>
    </row>
    <row r="448" spans="1:2">
      <c r="A448" s="240" t="s">
        <v>459</v>
      </c>
      <c r="B448" s="208">
        <f t="shared" ref="B448:B452" si="0">B449</f>
        <v>0</v>
      </c>
    </row>
    <row r="449" spans="1:2">
      <c r="A449" s="241" t="s">
        <v>460</v>
      </c>
      <c r="B449" s="208">
        <v>0</v>
      </c>
    </row>
    <row r="450" spans="1:2">
      <c r="A450" s="240" t="s">
        <v>461</v>
      </c>
      <c r="B450" s="208">
        <f t="shared" si="0"/>
        <v>0</v>
      </c>
    </row>
    <row r="451" spans="1:2">
      <c r="A451" s="241" t="s">
        <v>462</v>
      </c>
      <c r="B451" s="208">
        <v>0</v>
      </c>
    </row>
    <row r="452" spans="1:2">
      <c r="A452" s="240" t="s">
        <v>463</v>
      </c>
      <c r="B452" s="208">
        <f t="shared" si="0"/>
        <v>0</v>
      </c>
    </row>
    <row r="453" spans="1:2">
      <c r="A453" s="241" t="s">
        <v>464</v>
      </c>
      <c r="B453" s="208">
        <v>0</v>
      </c>
    </row>
    <row r="454" spans="1:2">
      <c r="A454" s="240" t="s">
        <v>465</v>
      </c>
      <c r="B454" s="208">
        <f>SUM(B455:B456)</f>
        <v>1129</v>
      </c>
    </row>
    <row r="455" spans="1:2">
      <c r="A455" s="241" t="s">
        <v>466</v>
      </c>
      <c r="B455" s="208">
        <v>1129</v>
      </c>
    </row>
    <row r="456" spans="1:2">
      <c r="A456" s="241" t="s">
        <v>467</v>
      </c>
      <c r="B456" s="208">
        <v>0</v>
      </c>
    </row>
    <row r="457" spans="1:2">
      <c r="A457" s="240" t="s">
        <v>468</v>
      </c>
      <c r="B457" s="208">
        <f>SUM(B458:B461)</f>
        <v>0</v>
      </c>
    </row>
    <row r="458" spans="1:2">
      <c r="A458" s="241" t="s">
        <v>469</v>
      </c>
      <c r="B458" s="208">
        <v>0</v>
      </c>
    </row>
    <row r="459" spans="1:2">
      <c r="A459" s="241" t="s">
        <v>470</v>
      </c>
      <c r="B459" s="208">
        <v>0</v>
      </c>
    </row>
    <row r="460" spans="1:2">
      <c r="A460" s="241" t="s">
        <v>471</v>
      </c>
      <c r="B460" s="208">
        <v>0</v>
      </c>
    </row>
    <row r="461" spans="1:2">
      <c r="A461" s="241" t="s">
        <v>472</v>
      </c>
      <c r="B461" s="208">
        <v>0</v>
      </c>
    </row>
    <row r="462" spans="1:2">
      <c r="A462" s="240" t="s">
        <v>473</v>
      </c>
      <c r="B462" s="208">
        <f>SUM(B463:B464)</f>
        <v>0</v>
      </c>
    </row>
    <row r="463" spans="1:2">
      <c r="A463" s="241" t="s">
        <v>474</v>
      </c>
      <c r="B463" s="208">
        <v>0</v>
      </c>
    </row>
    <row r="464" spans="1:2">
      <c r="A464" s="241" t="s">
        <v>475</v>
      </c>
      <c r="B464" s="208">
        <v>0</v>
      </c>
    </row>
    <row r="465" spans="1:2">
      <c r="A465" s="240" t="s">
        <v>476</v>
      </c>
      <c r="B465" s="208">
        <f>SUM(B466:B469)</f>
        <v>368</v>
      </c>
    </row>
    <row r="466" spans="1:2">
      <c r="A466" s="241" t="s">
        <v>477</v>
      </c>
      <c r="B466" s="208">
        <v>0</v>
      </c>
    </row>
    <row r="467" spans="1:2">
      <c r="A467" s="241" t="s">
        <v>478</v>
      </c>
      <c r="B467" s="208">
        <v>368</v>
      </c>
    </row>
    <row r="468" spans="1:2">
      <c r="A468" s="241" t="s">
        <v>479</v>
      </c>
      <c r="B468" s="208">
        <v>0</v>
      </c>
    </row>
    <row r="469" spans="1:2">
      <c r="A469" s="241" t="s">
        <v>480</v>
      </c>
      <c r="B469" s="208">
        <v>0</v>
      </c>
    </row>
    <row r="470" spans="1:2">
      <c r="A470" s="240" t="s">
        <v>481</v>
      </c>
      <c r="B470" s="208">
        <f>SUM(B471:B473)</f>
        <v>0</v>
      </c>
    </row>
    <row r="471" spans="1:2">
      <c r="A471" s="241" t="s">
        <v>482</v>
      </c>
      <c r="B471" s="208">
        <v>0</v>
      </c>
    </row>
    <row r="472" spans="1:2">
      <c r="A472" s="241" t="s">
        <v>483</v>
      </c>
      <c r="B472" s="208">
        <v>0</v>
      </c>
    </row>
    <row r="473" spans="1:2">
      <c r="A473" s="241" t="s">
        <v>484</v>
      </c>
      <c r="B473" s="208">
        <v>0</v>
      </c>
    </row>
    <row r="474" spans="1:2">
      <c r="A474" s="240" t="s">
        <v>485</v>
      </c>
      <c r="B474" s="208">
        <f>B475</f>
        <v>0</v>
      </c>
    </row>
    <row r="475" spans="1:2">
      <c r="A475" s="241" t="s">
        <v>486</v>
      </c>
      <c r="B475" s="208">
        <v>0</v>
      </c>
    </row>
    <row r="476" spans="1:2">
      <c r="A476" s="240" t="s">
        <v>487</v>
      </c>
      <c r="B476" s="208">
        <f>SUM(B477:B478)</f>
        <v>0</v>
      </c>
    </row>
    <row r="477" spans="1:2">
      <c r="A477" s="241" t="s">
        <v>488</v>
      </c>
      <c r="B477" s="208">
        <v>0</v>
      </c>
    </row>
    <row r="478" spans="1:2">
      <c r="A478" s="241" t="s">
        <v>489</v>
      </c>
      <c r="B478" s="208">
        <v>0</v>
      </c>
    </row>
    <row r="479" spans="1:2">
      <c r="A479" s="240" t="s">
        <v>490</v>
      </c>
      <c r="B479" s="208">
        <f>SUM(B480:B484)</f>
        <v>4522</v>
      </c>
    </row>
    <row r="480" spans="1:2">
      <c r="A480" s="241" t="s">
        <v>491</v>
      </c>
      <c r="B480" s="208">
        <v>0</v>
      </c>
    </row>
    <row r="481" spans="1:2">
      <c r="A481" s="241" t="s">
        <v>492</v>
      </c>
      <c r="B481" s="208">
        <v>0</v>
      </c>
    </row>
    <row r="482" spans="1:2">
      <c r="A482" s="241" t="s">
        <v>493</v>
      </c>
      <c r="B482" s="208">
        <v>3705</v>
      </c>
    </row>
    <row r="483" spans="1:2">
      <c r="A483" s="241" t="s">
        <v>494</v>
      </c>
      <c r="B483" s="208">
        <v>816</v>
      </c>
    </row>
    <row r="484" spans="1:2">
      <c r="A484" s="241" t="s">
        <v>495</v>
      </c>
      <c r="B484" s="208">
        <v>1</v>
      </c>
    </row>
    <row r="485" spans="1:2">
      <c r="A485" s="240" t="s">
        <v>496</v>
      </c>
      <c r="B485" s="208">
        <f>SUM(B486:B489)</f>
        <v>407</v>
      </c>
    </row>
    <row r="486" spans="1:2">
      <c r="A486" s="241" t="s">
        <v>497</v>
      </c>
      <c r="B486" s="208">
        <v>2</v>
      </c>
    </row>
    <row r="487" spans="1:2">
      <c r="A487" s="241" t="s">
        <v>429</v>
      </c>
      <c r="B487" s="208">
        <v>0</v>
      </c>
    </row>
    <row r="488" spans="1:2">
      <c r="A488" s="241" t="s">
        <v>498</v>
      </c>
      <c r="B488" s="208">
        <v>405</v>
      </c>
    </row>
    <row r="489" spans="1:2">
      <c r="A489" s="241" t="s">
        <v>499</v>
      </c>
      <c r="B489" s="208">
        <v>0</v>
      </c>
    </row>
    <row r="490" spans="1:2">
      <c r="A490" s="240" t="s">
        <v>500</v>
      </c>
      <c r="B490" s="208">
        <f>SUM(B491:B495)</f>
        <v>0</v>
      </c>
    </row>
    <row r="491" spans="1:2">
      <c r="A491" s="241" t="s">
        <v>501</v>
      </c>
      <c r="B491" s="208">
        <v>0</v>
      </c>
    </row>
    <row r="492" spans="1:2">
      <c r="A492" s="241" t="s">
        <v>502</v>
      </c>
      <c r="B492" s="208">
        <v>0</v>
      </c>
    </row>
    <row r="493" spans="1:2">
      <c r="A493" s="241" t="s">
        <v>503</v>
      </c>
      <c r="B493" s="208">
        <v>0</v>
      </c>
    </row>
    <row r="494" spans="1:2">
      <c r="A494" s="241" t="s">
        <v>504</v>
      </c>
      <c r="B494" s="208">
        <v>0</v>
      </c>
    </row>
    <row r="495" spans="1:2">
      <c r="A495" s="241" t="s">
        <v>505</v>
      </c>
      <c r="B495" s="208">
        <v>0</v>
      </c>
    </row>
    <row r="496" spans="1:2">
      <c r="A496" s="240" t="s">
        <v>506</v>
      </c>
      <c r="B496" s="208">
        <f>SUM(B497:B499)</f>
        <v>0</v>
      </c>
    </row>
    <row r="497" spans="1:2">
      <c r="A497" s="241" t="s">
        <v>429</v>
      </c>
      <c r="B497" s="208">
        <v>0</v>
      </c>
    </row>
    <row r="498" spans="1:2">
      <c r="A498" s="241" t="s">
        <v>507</v>
      </c>
      <c r="B498" s="208">
        <v>0</v>
      </c>
    </row>
    <row r="499" spans="1:2">
      <c r="A499" s="241" t="s">
        <v>508</v>
      </c>
      <c r="B499" s="208">
        <v>0</v>
      </c>
    </row>
    <row r="500" spans="1:2">
      <c r="A500" s="240" t="s">
        <v>509</v>
      </c>
      <c r="B500" s="208">
        <f>SUM(B501:B502)</f>
        <v>0</v>
      </c>
    </row>
    <row r="501" spans="1:2">
      <c r="A501" s="241" t="s">
        <v>429</v>
      </c>
      <c r="B501" s="208">
        <v>0</v>
      </c>
    </row>
    <row r="502" spans="1:2">
      <c r="A502" s="241" t="s">
        <v>510</v>
      </c>
      <c r="B502" s="208">
        <v>0</v>
      </c>
    </row>
    <row r="503" spans="1:2">
      <c r="A503" s="240" t="s">
        <v>511</v>
      </c>
      <c r="B503" s="208">
        <f>SUM(B504:B509)</f>
        <v>14</v>
      </c>
    </row>
    <row r="504" spans="1:2">
      <c r="A504" s="241" t="s">
        <v>429</v>
      </c>
      <c r="B504" s="208">
        <v>2</v>
      </c>
    </row>
    <row r="505" spans="1:2">
      <c r="A505" s="241" t="s">
        <v>512</v>
      </c>
      <c r="B505" s="208">
        <v>0</v>
      </c>
    </row>
    <row r="506" spans="1:2">
      <c r="A506" s="241" t="s">
        <v>513</v>
      </c>
      <c r="B506" s="208">
        <v>0</v>
      </c>
    </row>
    <row r="507" spans="1:2">
      <c r="A507" s="241" t="s">
        <v>514</v>
      </c>
      <c r="B507" s="208">
        <v>0</v>
      </c>
    </row>
    <row r="508" spans="1:2">
      <c r="A508" s="241" t="s">
        <v>515</v>
      </c>
      <c r="B508" s="208">
        <v>0</v>
      </c>
    </row>
    <row r="509" spans="1:2">
      <c r="A509" s="241" t="s">
        <v>516</v>
      </c>
      <c r="B509" s="208">
        <v>12</v>
      </c>
    </row>
    <row r="510" spans="1:2">
      <c r="A510" s="240" t="s">
        <v>517</v>
      </c>
      <c r="B510" s="208">
        <f>SUM(B511:B514)</f>
        <v>0</v>
      </c>
    </row>
    <row r="511" spans="1:2">
      <c r="A511" s="241" t="s">
        <v>429</v>
      </c>
      <c r="B511" s="208">
        <v>0</v>
      </c>
    </row>
    <row r="512" spans="1:2">
      <c r="A512" s="241" t="s">
        <v>518</v>
      </c>
      <c r="B512" s="208">
        <v>0</v>
      </c>
    </row>
    <row r="513" spans="1:2">
      <c r="A513" s="241" t="s">
        <v>519</v>
      </c>
      <c r="B513" s="208">
        <v>0</v>
      </c>
    </row>
    <row r="514" spans="1:2">
      <c r="A514" s="241" t="s">
        <v>520</v>
      </c>
      <c r="B514" s="208">
        <v>0</v>
      </c>
    </row>
    <row r="515" spans="1:2">
      <c r="A515" s="240" t="s">
        <v>521</v>
      </c>
      <c r="B515" s="208">
        <f>SUM(B516:B521)</f>
        <v>0</v>
      </c>
    </row>
    <row r="516" spans="1:2">
      <c r="A516" s="241" t="s">
        <v>522</v>
      </c>
      <c r="B516" s="208">
        <v>0</v>
      </c>
    </row>
    <row r="517" spans="1:2">
      <c r="A517" s="241" t="s">
        <v>523</v>
      </c>
      <c r="B517" s="208">
        <v>0</v>
      </c>
    </row>
    <row r="518" spans="1:2">
      <c r="A518" s="241" t="s">
        <v>524</v>
      </c>
      <c r="B518" s="208">
        <v>0</v>
      </c>
    </row>
    <row r="519" spans="1:2">
      <c r="A519" s="241" t="s">
        <v>525</v>
      </c>
      <c r="B519" s="208">
        <v>0</v>
      </c>
    </row>
    <row r="520" spans="1:2">
      <c r="A520" s="241" t="s">
        <v>526</v>
      </c>
      <c r="B520" s="208">
        <v>0</v>
      </c>
    </row>
    <row r="521" spans="1:2">
      <c r="A521" s="241" t="s">
        <v>527</v>
      </c>
      <c r="B521" s="208">
        <v>0</v>
      </c>
    </row>
    <row r="522" spans="1:2">
      <c r="A522" s="240" t="s">
        <v>528</v>
      </c>
      <c r="B522" s="208">
        <f>SUM(B523:B524)</f>
        <v>0</v>
      </c>
    </row>
    <row r="523" spans="1:2">
      <c r="A523" s="241" t="s">
        <v>529</v>
      </c>
      <c r="B523" s="208">
        <v>0</v>
      </c>
    </row>
    <row r="524" spans="1:2">
      <c r="A524" s="241" t="s">
        <v>530</v>
      </c>
      <c r="B524" s="208">
        <v>0</v>
      </c>
    </row>
    <row r="525" spans="1:2">
      <c r="A525" s="240" t="s">
        <v>531</v>
      </c>
      <c r="B525" s="208">
        <f>SUM(B526:B528)</f>
        <v>384</v>
      </c>
    </row>
    <row r="526" spans="1:2">
      <c r="A526" s="241" t="s">
        <v>429</v>
      </c>
      <c r="B526" s="208">
        <v>0</v>
      </c>
    </row>
    <row r="527" spans="1:2">
      <c r="A527" s="241" t="s">
        <v>532</v>
      </c>
      <c r="B527" s="208">
        <v>384</v>
      </c>
    </row>
    <row r="528" spans="1:2">
      <c r="A528" s="241" t="s">
        <v>533</v>
      </c>
      <c r="B528" s="208">
        <v>0</v>
      </c>
    </row>
    <row r="529" spans="1:2">
      <c r="A529" s="240" t="s">
        <v>534</v>
      </c>
      <c r="B529" s="208">
        <f>SUM(B530:B537)</f>
        <v>3076</v>
      </c>
    </row>
    <row r="530" spans="1:2">
      <c r="A530" s="241" t="s">
        <v>535</v>
      </c>
      <c r="B530" s="208">
        <v>469</v>
      </c>
    </row>
    <row r="531" spans="1:2">
      <c r="A531" s="241" t="s">
        <v>536</v>
      </c>
      <c r="B531" s="208">
        <v>1</v>
      </c>
    </row>
    <row r="532" spans="1:2">
      <c r="A532" s="241" t="s">
        <v>429</v>
      </c>
      <c r="B532" s="208">
        <v>0</v>
      </c>
    </row>
    <row r="533" spans="1:2">
      <c r="A533" s="241" t="s">
        <v>537</v>
      </c>
      <c r="B533" s="208">
        <v>0</v>
      </c>
    </row>
    <row r="534" spans="1:2">
      <c r="A534" s="241" t="s">
        <v>538</v>
      </c>
      <c r="B534" s="208">
        <v>0</v>
      </c>
    </row>
    <row r="535" spans="1:2">
      <c r="A535" s="241" t="s">
        <v>539</v>
      </c>
      <c r="B535" s="208">
        <v>0</v>
      </c>
    </row>
    <row r="536" spans="1:2">
      <c r="A536" s="241" t="s">
        <v>540</v>
      </c>
      <c r="B536" s="208">
        <v>174</v>
      </c>
    </row>
    <row r="537" spans="1:2">
      <c r="A537" s="241" t="s">
        <v>541</v>
      </c>
      <c r="B537" s="208">
        <v>2432</v>
      </c>
    </row>
    <row r="538" spans="1:2">
      <c r="A538" s="240" t="s">
        <v>542</v>
      </c>
      <c r="B538" s="208">
        <f>SUM(B539:B541)</f>
        <v>0</v>
      </c>
    </row>
    <row r="539" spans="1:2">
      <c r="A539" s="241" t="s">
        <v>543</v>
      </c>
      <c r="B539" s="208">
        <v>0</v>
      </c>
    </row>
    <row r="540" spans="1:2">
      <c r="A540" s="241" t="s">
        <v>544</v>
      </c>
      <c r="B540" s="208">
        <v>0</v>
      </c>
    </row>
    <row r="541" spans="1:2">
      <c r="A541" s="241" t="s">
        <v>545</v>
      </c>
      <c r="B541" s="208">
        <v>0</v>
      </c>
    </row>
    <row r="542" spans="1:2">
      <c r="A542" s="240" t="s">
        <v>546</v>
      </c>
      <c r="B542" s="208">
        <f>SUM(B543:B545)</f>
        <v>1035</v>
      </c>
    </row>
    <row r="543" spans="1:2">
      <c r="A543" s="241" t="s">
        <v>470</v>
      </c>
      <c r="B543" s="208">
        <v>0</v>
      </c>
    </row>
    <row r="544" spans="1:2">
      <c r="A544" s="241" t="s">
        <v>547</v>
      </c>
      <c r="B544" s="208">
        <v>1035</v>
      </c>
    </row>
    <row r="545" spans="1:2">
      <c r="A545" s="241" t="s">
        <v>548</v>
      </c>
      <c r="B545" s="208">
        <v>0</v>
      </c>
    </row>
    <row r="546" spans="1:2">
      <c r="A546" s="240" t="s">
        <v>549</v>
      </c>
      <c r="B546" s="208">
        <f>SUM(B547:B549)</f>
        <v>556</v>
      </c>
    </row>
    <row r="547" spans="1:2">
      <c r="A547" s="241" t="s">
        <v>550</v>
      </c>
      <c r="B547" s="208">
        <v>28</v>
      </c>
    </row>
    <row r="548" spans="1:2">
      <c r="A548" s="241" t="s">
        <v>551</v>
      </c>
      <c r="B548" s="208">
        <v>527</v>
      </c>
    </row>
    <row r="549" spans="1:2">
      <c r="A549" s="241" t="s">
        <v>552</v>
      </c>
      <c r="B549" s="208">
        <v>1</v>
      </c>
    </row>
    <row r="550" spans="1:2">
      <c r="A550" s="240" t="s">
        <v>553</v>
      </c>
      <c r="B550" s="208">
        <f>SUM(B551:B554)</f>
        <v>0</v>
      </c>
    </row>
    <row r="551" spans="1:2">
      <c r="A551" s="241" t="s">
        <v>554</v>
      </c>
      <c r="B551" s="208">
        <v>0</v>
      </c>
    </row>
    <row r="552" spans="1:2">
      <c r="A552" s="241" t="s">
        <v>555</v>
      </c>
      <c r="B552" s="208">
        <v>0</v>
      </c>
    </row>
    <row r="553" spans="1:2">
      <c r="A553" s="241" t="s">
        <v>556</v>
      </c>
      <c r="B553" s="208">
        <v>0</v>
      </c>
    </row>
    <row r="554" spans="1:2">
      <c r="A554" s="241" t="s">
        <v>557</v>
      </c>
      <c r="B554" s="208">
        <v>0</v>
      </c>
    </row>
    <row r="555" spans="1:2">
      <c r="A555" s="240" t="s">
        <v>558</v>
      </c>
      <c r="B555" s="208">
        <f>SUM(B556:B559)</f>
        <v>0</v>
      </c>
    </row>
    <row r="556" spans="1:2">
      <c r="A556" s="241" t="s">
        <v>559</v>
      </c>
      <c r="B556" s="208">
        <v>0</v>
      </c>
    </row>
    <row r="557" spans="1:2">
      <c r="A557" s="241" t="s">
        <v>560</v>
      </c>
      <c r="B557" s="208">
        <v>0</v>
      </c>
    </row>
    <row r="558" spans="1:2">
      <c r="A558" s="241" t="s">
        <v>429</v>
      </c>
      <c r="B558" s="208">
        <v>0</v>
      </c>
    </row>
    <row r="559" spans="1:2">
      <c r="A559" s="241" t="s">
        <v>561</v>
      </c>
      <c r="B559" s="208">
        <v>0</v>
      </c>
    </row>
    <row r="560" spans="1:2">
      <c r="A560" s="240" t="s">
        <v>562</v>
      </c>
      <c r="B560" s="208">
        <f>SUM(B561:B562)</f>
        <v>0</v>
      </c>
    </row>
    <row r="561" spans="1:2">
      <c r="A561" s="241" t="s">
        <v>563</v>
      </c>
      <c r="B561" s="208">
        <v>0</v>
      </c>
    </row>
    <row r="562" spans="1:2">
      <c r="A562" s="241" t="s">
        <v>564</v>
      </c>
      <c r="B562" s="208">
        <v>0</v>
      </c>
    </row>
    <row r="563" spans="1:2">
      <c r="A563" s="240" t="s">
        <v>565</v>
      </c>
      <c r="B563" s="208">
        <f t="shared" ref="B563:B567" si="1">B564</f>
        <v>0</v>
      </c>
    </row>
    <row r="564" spans="1:2">
      <c r="A564" s="241" t="s">
        <v>566</v>
      </c>
      <c r="B564" s="208">
        <v>0</v>
      </c>
    </row>
    <row r="565" spans="1:2">
      <c r="A565" s="240" t="s">
        <v>567</v>
      </c>
      <c r="B565" s="208">
        <f t="shared" si="1"/>
        <v>0</v>
      </c>
    </row>
    <row r="566" spans="1:2">
      <c r="A566" s="241" t="s">
        <v>568</v>
      </c>
      <c r="B566" s="208">
        <v>0</v>
      </c>
    </row>
    <row r="567" spans="1:2">
      <c r="A567" s="240" t="s">
        <v>569</v>
      </c>
      <c r="B567" s="208">
        <f t="shared" si="1"/>
        <v>0</v>
      </c>
    </row>
    <row r="568" spans="1:2">
      <c r="A568" s="241" t="s">
        <v>570</v>
      </c>
      <c r="B568" s="208">
        <v>0</v>
      </c>
    </row>
    <row r="569" spans="1:2">
      <c r="A569" s="240" t="s">
        <v>571</v>
      </c>
      <c r="B569" s="208">
        <f>SUM(B570:B571)</f>
        <v>0</v>
      </c>
    </row>
    <row r="570" spans="1:2">
      <c r="A570" s="241" t="s">
        <v>572</v>
      </c>
      <c r="B570" s="208">
        <v>0</v>
      </c>
    </row>
    <row r="571" spans="1:2">
      <c r="A571" s="241" t="s">
        <v>573</v>
      </c>
      <c r="B571" s="208">
        <v>0</v>
      </c>
    </row>
    <row r="572" spans="1:2">
      <c r="A572" s="240" t="s">
        <v>574</v>
      </c>
      <c r="B572" s="208">
        <f>SUM(B573:B574)</f>
        <v>0</v>
      </c>
    </row>
    <row r="573" spans="1:2">
      <c r="A573" s="241" t="s">
        <v>429</v>
      </c>
      <c r="B573" s="208">
        <v>0</v>
      </c>
    </row>
    <row r="574" spans="1:2">
      <c r="A574" s="241" t="s">
        <v>575</v>
      </c>
      <c r="B574" s="208">
        <v>0</v>
      </c>
    </row>
    <row r="575" spans="1:2">
      <c r="A575" s="240" t="s">
        <v>576</v>
      </c>
      <c r="B575" s="208">
        <f>SUM(B576:B577)</f>
        <v>0</v>
      </c>
    </row>
    <row r="576" spans="1:2">
      <c r="A576" s="241" t="s">
        <v>577</v>
      </c>
      <c r="B576" s="208">
        <v>0</v>
      </c>
    </row>
    <row r="577" spans="1:2">
      <c r="A577" s="241" t="s">
        <v>578</v>
      </c>
      <c r="B577" s="208">
        <v>0</v>
      </c>
    </row>
    <row r="578" spans="1:2">
      <c r="A578" s="240" t="s">
        <v>579</v>
      </c>
      <c r="B578" s="208">
        <f>SUM(B579,B607,B612:B613)</f>
        <v>47008</v>
      </c>
    </row>
    <row r="579" spans="1:2">
      <c r="A579" s="240" t="s">
        <v>580</v>
      </c>
      <c r="B579" s="208">
        <f>SUM(B580:B606)</f>
        <v>47008</v>
      </c>
    </row>
    <row r="580" spans="1:2">
      <c r="A580" s="241" t="s">
        <v>581</v>
      </c>
      <c r="B580" s="208">
        <v>24652</v>
      </c>
    </row>
    <row r="581" spans="1:2">
      <c r="A581" s="241" t="s">
        <v>582</v>
      </c>
      <c r="B581" s="208">
        <v>0</v>
      </c>
    </row>
    <row r="582" spans="1:2">
      <c r="A582" s="241" t="s">
        <v>583</v>
      </c>
      <c r="B582" s="208">
        <v>0</v>
      </c>
    </row>
    <row r="583" spans="1:2">
      <c r="A583" s="241" t="s">
        <v>584</v>
      </c>
      <c r="B583" s="208">
        <v>3</v>
      </c>
    </row>
    <row r="584" spans="1:2">
      <c r="A584" s="241" t="s">
        <v>585</v>
      </c>
      <c r="B584" s="208">
        <v>0</v>
      </c>
    </row>
    <row r="585" spans="1:2">
      <c r="A585" s="241" t="s">
        <v>586</v>
      </c>
      <c r="B585" s="208">
        <v>0</v>
      </c>
    </row>
    <row r="586" spans="1:2">
      <c r="A586" s="241" t="s">
        <v>587</v>
      </c>
      <c r="B586" s="208">
        <v>0</v>
      </c>
    </row>
    <row r="587" spans="1:2">
      <c r="A587" s="241" t="s">
        <v>588</v>
      </c>
      <c r="B587" s="208">
        <v>76</v>
      </c>
    </row>
    <row r="588" spans="1:2">
      <c r="A588" s="241" t="s">
        <v>589</v>
      </c>
      <c r="B588" s="208">
        <v>0</v>
      </c>
    </row>
    <row r="589" spans="1:2">
      <c r="A589" s="241" t="s">
        <v>590</v>
      </c>
      <c r="B589" s="208">
        <v>0</v>
      </c>
    </row>
    <row r="590" spans="1:2">
      <c r="A590" s="241" t="s">
        <v>591</v>
      </c>
      <c r="B590" s="208">
        <v>0</v>
      </c>
    </row>
    <row r="591" spans="1:2">
      <c r="A591" s="241" t="s">
        <v>592</v>
      </c>
      <c r="B591" s="208">
        <v>591</v>
      </c>
    </row>
    <row r="592" spans="1:2">
      <c r="A592" s="241" t="s">
        <v>593</v>
      </c>
      <c r="B592" s="208">
        <v>0</v>
      </c>
    </row>
    <row r="593" spans="1:2">
      <c r="A593" s="241" t="s">
        <v>594</v>
      </c>
      <c r="B593" s="208">
        <v>0</v>
      </c>
    </row>
    <row r="594" spans="1:2">
      <c r="A594" s="241" t="s">
        <v>595</v>
      </c>
      <c r="B594" s="208">
        <v>6</v>
      </c>
    </row>
    <row r="595" spans="1:2">
      <c r="A595" s="241" t="s">
        <v>596</v>
      </c>
      <c r="B595" s="208">
        <v>0</v>
      </c>
    </row>
    <row r="596" spans="1:2">
      <c r="A596" s="241" t="s">
        <v>597</v>
      </c>
      <c r="B596" s="208">
        <v>0</v>
      </c>
    </row>
    <row r="597" spans="1:2">
      <c r="A597" s="241" t="s">
        <v>598</v>
      </c>
      <c r="B597" s="208">
        <v>0</v>
      </c>
    </row>
    <row r="598" spans="1:2">
      <c r="A598" s="241" t="s">
        <v>599</v>
      </c>
      <c r="B598" s="208">
        <v>0</v>
      </c>
    </row>
    <row r="599" spans="1:2">
      <c r="A599" s="241" t="s">
        <v>600</v>
      </c>
      <c r="B599" s="208">
        <v>270</v>
      </c>
    </row>
    <row r="600" spans="1:2">
      <c r="A600" s="241" t="s">
        <v>601</v>
      </c>
      <c r="B600" s="208">
        <v>0</v>
      </c>
    </row>
    <row r="601" spans="1:2">
      <c r="A601" s="241" t="s">
        <v>602</v>
      </c>
      <c r="B601" s="208">
        <v>0</v>
      </c>
    </row>
    <row r="602" spans="1:2">
      <c r="A602" s="241" t="s">
        <v>603</v>
      </c>
      <c r="B602" s="208">
        <v>0</v>
      </c>
    </row>
    <row r="603" spans="1:2">
      <c r="A603" s="241" t="s">
        <v>604</v>
      </c>
      <c r="B603" s="208">
        <v>0</v>
      </c>
    </row>
    <row r="604" spans="1:2">
      <c r="A604" s="241" t="s">
        <v>605</v>
      </c>
      <c r="B604" s="208">
        <v>0</v>
      </c>
    </row>
    <row r="605" spans="1:2">
      <c r="A605" s="241" t="s">
        <v>606</v>
      </c>
      <c r="B605" s="208">
        <v>0</v>
      </c>
    </row>
    <row r="606" spans="1:2">
      <c r="A606" s="241" t="s">
        <v>607</v>
      </c>
      <c r="B606" s="208">
        <v>21410</v>
      </c>
    </row>
    <row r="607" spans="1:2">
      <c r="A607" s="240" t="s">
        <v>608</v>
      </c>
      <c r="B607" s="208">
        <f>SUM(B608:B611)</f>
        <v>0</v>
      </c>
    </row>
    <row r="608" spans="1:2">
      <c r="A608" s="241" t="s">
        <v>609</v>
      </c>
      <c r="B608" s="208">
        <v>0</v>
      </c>
    </row>
    <row r="609" spans="1:2">
      <c r="A609" s="241" t="s">
        <v>610</v>
      </c>
      <c r="B609" s="208">
        <v>0</v>
      </c>
    </row>
    <row r="610" spans="1:2">
      <c r="A610" s="241" t="s">
        <v>611</v>
      </c>
      <c r="B610" s="208">
        <v>0</v>
      </c>
    </row>
    <row r="611" spans="1:2">
      <c r="A611" s="241" t="s">
        <v>612</v>
      </c>
      <c r="B611" s="208">
        <v>0</v>
      </c>
    </row>
    <row r="612" spans="1:2">
      <c r="A612" s="240" t="s">
        <v>613</v>
      </c>
      <c r="B612" s="208">
        <v>0</v>
      </c>
    </row>
    <row r="613" spans="1:2">
      <c r="A613" s="240" t="s">
        <v>614</v>
      </c>
      <c r="B613" s="208">
        <v>0</v>
      </c>
    </row>
    <row r="614" spans="1:2">
      <c r="A614" s="240" t="s">
        <v>615</v>
      </c>
      <c r="B614" s="208">
        <f>SUM(B615,B619,B622,B624,B626,B627,B631,B632)</f>
        <v>63913</v>
      </c>
    </row>
    <row r="615" spans="1:2">
      <c r="A615" s="240" t="s">
        <v>616</v>
      </c>
      <c r="B615" s="208">
        <f>SUM(B616:B618)</f>
        <v>0</v>
      </c>
    </row>
    <row r="616" spans="1:2">
      <c r="A616" s="241" t="s">
        <v>617</v>
      </c>
      <c r="B616" s="208">
        <v>0</v>
      </c>
    </row>
    <row r="617" spans="1:2">
      <c r="A617" s="241" t="s">
        <v>618</v>
      </c>
      <c r="B617" s="208">
        <v>0</v>
      </c>
    </row>
    <row r="618" spans="1:2">
      <c r="A618" s="241" t="s">
        <v>619</v>
      </c>
      <c r="B618" s="208">
        <v>0</v>
      </c>
    </row>
    <row r="619" spans="1:2">
      <c r="A619" s="240" t="s">
        <v>620</v>
      </c>
      <c r="B619" s="208">
        <f>SUM(B620:B621)</f>
        <v>0</v>
      </c>
    </row>
    <row r="620" spans="1:2">
      <c r="A620" s="241" t="s">
        <v>621</v>
      </c>
      <c r="B620" s="208">
        <v>0</v>
      </c>
    </row>
    <row r="621" spans="1:2">
      <c r="A621" s="241" t="s">
        <v>622</v>
      </c>
      <c r="B621" s="208">
        <v>0</v>
      </c>
    </row>
    <row r="622" spans="1:2">
      <c r="A622" s="240" t="s">
        <v>623</v>
      </c>
      <c r="B622" s="208">
        <f>B623</f>
        <v>63913</v>
      </c>
    </row>
    <row r="623" spans="1:2">
      <c r="A623" s="241" t="s">
        <v>624</v>
      </c>
      <c r="B623" s="208">
        <v>63913</v>
      </c>
    </row>
    <row r="624" spans="1:2">
      <c r="A624" s="240" t="s">
        <v>625</v>
      </c>
      <c r="B624" s="208">
        <f>B625</f>
        <v>0</v>
      </c>
    </row>
    <row r="625" spans="1:2">
      <c r="A625" s="241" t="s">
        <v>626</v>
      </c>
      <c r="B625" s="208">
        <v>0</v>
      </c>
    </row>
    <row r="626" spans="1:2">
      <c r="A626" s="240" t="s">
        <v>627</v>
      </c>
      <c r="B626" s="208">
        <v>0</v>
      </c>
    </row>
    <row r="627" spans="1:2">
      <c r="A627" s="240" t="s">
        <v>628</v>
      </c>
      <c r="B627" s="208">
        <f>SUM(B628:B630)</f>
        <v>0</v>
      </c>
    </row>
    <row r="628" spans="1:2">
      <c r="A628" s="241" t="s">
        <v>629</v>
      </c>
      <c r="B628" s="208">
        <v>0</v>
      </c>
    </row>
    <row r="629" spans="1:2">
      <c r="A629" s="241" t="s">
        <v>630</v>
      </c>
      <c r="B629" s="208">
        <v>0</v>
      </c>
    </row>
    <row r="630" spans="1:2">
      <c r="A630" s="241" t="s">
        <v>631</v>
      </c>
      <c r="B630" s="208">
        <v>0</v>
      </c>
    </row>
    <row r="631" spans="1:2">
      <c r="A631" s="240" t="s">
        <v>632</v>
      </c>
      <c r="B631" s="208">
        <v>0</v>
      </c>
    </row>
    <row r="632" spans="1:2">
      <c r="A632" s="240" t="s">
        <v>633</v>
      </c>
      <c r="B632" s="208">
        <v>0</v>
      </c>
    </row>
    <row r="633" spans="1:2">
      <c r="A633" s="240" t="s">
        <v>634</v>
      </c>
      <c r="B633" s="208">
        <f>SUM(B634,B637,B644:B646,B651,B657:B658,B661,B662,B665:B668,B673:B677,B680:B681,B685)</f>
        <v>43403</v>
      </c>
    </row>
    <row r="634" spans="1:2">
      <c r="A634" s="240" t="s">
        <v>635</v>
      </c>
      <c r="B634" s="208">
        <f>SUM(B635:B636)</f>
        <v>0</v>
      </c>
    </row>
    <row r="635" spans="1:2">
      <c r="A635" s="241" t="s">
        <v>636</v>
      </c>
      <c r="B635" s="208">
        <v>0</v>
      </c>
    </row>
    <row r="636" spans="1:2">
      <c r="A636" s="241" t="s">
        <v>637</v>
      </c>
      <c r="B636" s="208">
        <v>0</v>
      </c>
    </row>
    <row r="637" spans="1:2">
      <c r="A637" s="240" t="s">
        <v>638</v>
      </c>
      <c r="B637" s="208">
        <f>SUM(B638:B643)</f>
        <v>0</v>
      </c>
    </row>
    <row r="638" spans="1:2">
      <c r="A638" s="241" t="s">
        <v>639</v>
      </c>
      <c r="B638" s="208">
        <v>0</v>
      </c>
    </row>
    <row r="639" spans="1:2">
      <c r="A639" s="241" t="s">
        <v>640</v>
      </c>
      <c r="B639" s="208">
        <v>0</v>
      </c>
    </row>
    <row r="640" spans="1:2">
      <c r="A640" s="241" t="s">
        <v>641</v>
      </c>
      <c r="B640" s="208">
        <v>0</v>
      </c>
    </row>
    <row r="641" spans="1:2">
      <c r="A641" s="241" t="s">
        <v>642</v>
      </c>
      <c r="B641" s="208">
        <v>0</v>
      </c>
    </row>
    <row r="642" spans="1:2">
      <c r="A642" s="241" t="s">
        <v>643</v>
      </c>
      <c r="B642" s="208">
        <v>0</v>
      </c>
    </row>
    <row r="643" spans="1:2">
      <c r="A643" s="241" t="s">
        <v>644</v>
      </c>
      <c r="B643" s="208">
        <v>0</v>
      </c>
    </row>
    <row r="644" spans="1:2">
      <c r="A644" s="240" t="s">
        <v>645</v>
      </c>
      <c r="B644" s="208">
        <v>0</v>
      </c>
    </row>
    <row r="645" spans="1:2">
      <c r="A645" s="240" t="s">
        <v>646</v>
      </c>
      <c r="B645" s="208">
        <v>0</v>
      </c>
    </row>
    <row r="646" spans="1:2">
      <c r="A646" s="240" t="s">
        <v>647</v>
      </c>
      <c r="B646" s="208">
        <f>SUM(B647:B650)</f>
        <v>440</v>
      </c>
    </row>
    <row r="647" spans="1:2">
      <c r="A647" s="241" t="s">
        <v>648</v>
      </c>
      <c r="B647" s="208">
        <v>422</v>
      </c>
    </row>
    <row r="648" spans="1:2">
      <c r="A648" s="241" t="s">
        <v>649</v>
      </c>
      <c r="B648" s="208">
        <v>0</v>
      </c>
    </row>
    <row r="649" spans="1:2">
      <c r="A649" s="241" t="s">
        <v>650</v>
      </c>
      <c r="B649" s="208">
        <v>0</v>
      </c>
    </row>
    <row r="650" spans="1:2">
      <c r="A650" s="241" t="s">
        <v>651</v>
      </c>
      <c r="B650" s="208">
        <v>18</v>
      </c>
    </row>
    <row r="651" spans="1:2">
      <c r="A651" s="240" t="s">
        <v>652</v>
      </c>
      <c r="B651" s="208">
        <f>SUM(B652:B656)</f>
        <v>2112</v>
      </c>
    </row>
    <row r="652" spans="1:2">
      <c r="A652" s="241" t="s">
        <v>653</v>
      </c>
      <c r="B652" s="208">
        <v>450</v>
      </c>
    </row>
    <row r="653" spans="1:2">
      <c r="A653" s="241" t="s">
        <v>654</v>
      </c>
      <c r="B653" s="208">
        <v>0</v>
      </c>
    </row>
    <row r="654" spans="1:2">
      <c r="A654" s="241" t="s">
        <v>655</v>
      </c>
      <c r="B654" s="208">
        <v>174</v>
      </c>
    </row>
    <row r="655" spans="1:2">
      <c r="A655" s="241" t="s">
        <v>656</v>
      </c>
      <c r="B655" s="208">
        <v>1488</v>
      </c>
    </row>
    <row r="656" spans="1:2">
      <c r="A656" s="241" t="s">
        <v>657</v>
      </c>
      <c r="B656" s="208">
        <v>0</v>
      </c>
    </row>
    <row r="657" spans="1:2">
      <c r="A657" s="240" t="s">
        <v>658</v>
      </c>
      <c r="B657" s="208">
        <v>0</v>
      </c>
    </row>
    <row r="658" spans="1:2">
      <c r="A658" s="240" t="s">
        <v>659</v>
      </c>
      <c r="B658" s="208">
        <f>SUM(B659:B660)</f>
        <v>0</v>
      </c>
    </row>
    <row r="659" spans="1:2">
      <c r="A659" s="241" t="s">
        <v>660</v>
      </c>
      <c r="B659" s="208">
        <v>0</v>
      </c>
    </row>
    <row r="660" spans="1:2">
      <c r="A660" s="241" t="s">
        <v>661</v>
      </c>
      <c r="B660" s="208">
        <v>0</v>
      </c>
    </row>
    <row r="661" spans="1:2">
      <c r="A661" s="240" t="s">
        <v>662</v>
      </c>
      <c r="B661" s="208">
        <v>0</v>
      </c>
    </row>
    <row r="662" spans="1:2">
      <c r="A662" s="240" t="s">
        <v>663</v>
      </c>
      <c r="B662" s="208">
        <f>SUM(B663:B664)</f>
        <v>0</v>
      </c>
    </row>
    <row r="663" spans="1:2">
      <c r="A663" s="241" t="s">
        <v>664</v>
      </c>
      <c r="B663" s="208">
        <v>0</v>
      </c>
    </row>
    <row r="664" spans="1:2">
      <c r="A664" s="241" t="s">
        <v>665</v>
      </c>
      <c r="B664" s="208">
        <v>0</v>
      </c>
    </row>
    <row r="665" spans="1:2">
      <c r="A665" s="240" t="s">
        <v>666</v>
      </c>
      <c r="B665" s="208">
        <v>0</v>
      </c>
    </row>
    <row r="666" spans="1:2">
      <c r="A666" s="240" t="s">
        <v>667</v>
      </c>
      <c r="B666" s="208">
        <v>0</v>
      </c>
    </row>
    <row r="667" spans="1:2">
      <c r="A667" s="240" t="s">
        <v>668</v>
      </c>
      <c r="B667" s="208">
        <v>0</v>
      </c>
    </row>
    <row r="668" spans="1:2">
      <c r="A668" s="240" t="s">
        <v>669</v>
      </c>
      <c r="B668" s="208">
        <f>SUM(B669:B672)</f>
        <v>429</v>
      </c>
    </row>
    <row r="669" spans="1:2">
      <c r="A669" s="241" t="s">
        <v>670</v>
      </c>
      <c r="B669" s="208">
        <v>0</v>
      </c>
    </row>
    <row r="670" spans="1:2">
      <c r="A670" s="241" t="s">
        <v>671</v>
      </c>
      <c r="B670" s="208">
        <v>0</v>
      </c>
    </row>
    <row r="671" spans="1:2">
      <c r="A671" s="241" t="s">
        <v>672</v>
      </c>
      <c r="B671" s="208">
        <v>429</v>
      </c>
    </row>
    <row r="672" spans="1:2">
      <c r="A672" s="241" t="s">
        <v>673</v>
      </c>
      <c r="B672" s="208">
        <v>0</v>
      </c>
    </row>
    <row r="673" spans="1:2">
      <c r="A673" s="240" t="s">
        <v>674</v>
      </c>
      <c r="B673" s="208">
        <v>10</v>
      </c>
    </row>
    <row r="674" spans="1:2">
      <c r="A674" s="240" t="s">
        <v>675</v>
      </c>
      <c r="B674" s="208">
        <v>0</v>
      </c>
    </row>
    <row r="675" spans="1:2">
      <c r="A675" s="240" t="s">
        <v>676</v>
      </c>
      <c r="B675" s="208">
        <v>0</v>
      </c>
    </row>
    <row r="676" spans="1:2">
      <c r="A676" s="240" t="s">
        <v>677</v>
      </c>
      <c r="B676" s="208">
        <v>0</v>
      </c>
    </row>
    <row r="677" spans="1:2">
      <c r="A677" s="240" t="s">
        <v>678</v>
      </c>
      <c r="B677" s="208">
        <f>SUM(B678:B679)</f>
        <v>412</v>
      </c>
    </row>
    <row r="678" spans="1:2">
      <c r="A678" s="241" t="s">
        <v>679</v>
      </c>
      <c r="B678" s="208">
        <v>0</v>
      </c>
    </row>
    <row r="679" spans="1:2">
      <c r="A679" s="241" t="s">
        <v>680</v>
      </c>
      <c r="B679" s="208">
        <v>412</v>
      </c>
    </row>
    <row r="680" spans="1:2">
      <c r="A680" s="240" t="s">
        <v>681</v>
      </c>
      <c r="B680" s="208">
        <v>0</v>
      </c>
    </row>
    <row r="681" spans="1:2">
      <c r="A681" s="240" t="s">
        <v>682</v>
      </c>
      <c r="B681" s="208">
        <f>SUM(B682:B684)</f>
        <v>0</v>
      </c>
    </row>
    <row r="682" spans="1:2">
      <c r="A682" s="241" t="s">
        <v>683</v>
      </c>
      <c r="B682" s="208">
        <v>0</v>
      </c>
    </row>
    <row r="683" spans="1:2">
      <c r="A683" s="241" t="s">
        <v>684</v>
      </c>
      <c r="B683" s="208">
        <v>0</v>
      </c>
    </row>
    <row r="684" spans="1:2">
      <c r="A684" s="241" t="s">
        <v>685</v>
      </c>
      <c r="B684" s="208">
        <v>0</v>
      </c>
    </row>
    <row r="685" spans="1:2">
      <c r="A685" s="240" t="s">
        <v>686</v>
      </c>
      <c r="B685" s="208">
        <v>40000</v>
      </c>
    </row>
    <row r="686" spans="1:2">
      <c r="A686" s="240" t="s">
        <v>687</v>
      </c>
      <c r="B686" s="208">
        <f>SUM(B687:B688)</f>
        <v>13</v>
      </c>
    </row>
    <row r="687" spans="1:2">
      <c r="A687" s="240" t="s">
        <v>688</v>
      </c>
      <c r="B687" s="208">
        <v>0</v>
      </c>
    </row>
    <row r="688" spans="1:2">
      <c r="A688" s="240" t="s">
        <v>689</v>
      </c>
      <c r="B688" s="208">
        <v>13</v>
      </c>
    </row>
    <row r="689" spans="1:2">
      <c r="A689" s="240" t="s">
        <v>690</v>
      </c>
      <c r="B689" s="208">
        <f>SUM(B690:B694)</f>
        <v>3376</v>
      </c>
    </row>
    <row r="690" spans="1:2">
      <c r="A690" s="240" t="s">
        <v>691</v>
      </c>
      <c r="B690" s="208">
        <v>3138</v>
      </c>
    </row>
    <row r="691" spans="1:2">
      <c r="A691" s="240" t="s">
        <v>692</v>
      </c>
      <c r="B691" s="208">
        <v>0</v>
      </c>
    </row>
    <row r="692" spans="1:2">
      <c r="A692" s="240" t="s">
        <v>693</v>
      </c>
      <c r="B692" s="208">
        <v>238</v>
      </c>
    </row>
    <row r="693" spans="1:2">
      <c r="A693" s="240" t="s">
        <v>694</v>
      </c>
      <c r="B693" s="208">
        <v>0</v>
      </c>
    </row>
    <row r="694" spans="1:2">
      <c r="A694" s="240" t="s">
        <v>695</v>
      </c>
      <c r="B694" s="208">
        <v>0</v>
      </c>
    </row>
    <row r="695" spans="1:2">
      <c r="A695" s="240" t="s">
        <v>696</v>
      </c>
      <c r="B695" s="208">
        <f>SUM(B696:B703)</f>
        <v>6415</v>
      </c>
    </row>
    <row r="696" spans="1:2">
      <c r="A696" s="240" t="s">
        <v>697</v>
      </c>
      <c r="B696" s="208">
        <v>0</v>
      </c>
    </row>
    <row r="697" spans="1:2">
      <c r="A697" s="240" t="s">
        <v>698</v>
      </c>
      <c r="B697" s="208">
        <v>0</v>
      </c>
    </row>
    <row r="698" spans="1:2">
      <c r="A698" s="240" t="s">
        <v>699</v>
      </c>
      <c r="B698" s="208">
        <v>0</v>
      </c>
    </row>
    <row r="699" spans="1:2">
      <c r="A699" s="240" t="s">
        <v>700</v>
      </c>
      <c r="B699" s="208">
        <v>0</v>
      </c>
    </row>
    <row r="700" spans="1:2">
      <c r="A700" s="240" t="s">
        <v>701</v>
      </c>
      <c r="B700" s="212">
        <v>0</v>
      </c>
    </row>
    <row r="701" spans="1:2">
      <c r="A701" s="240" t="s">
        <v>702</v>
      </c>
      <c r="B701" s="208">
        <v>0</v>
      </c>
    </row>
    <row r="702" spans="1:2">
      <c r="A702" s="240" t="s">
        <v>703</v>
      </c>
      <c r="B702" s="213">
        <v>210</v>
      </c>
    </row>
    <row r="703" spans="1:2">
      <c r="A703" s="240" t="s">
        <v>704</v>
      </c>
      <c r="B703" s="208">
        <v>6205</v>
      </c>
    </row>
  </sheetData>
  <mergeCells count="128">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s>
  <printOptions horizontalCentered="1"/>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15"/>
  <sheetViews>
    <sheetView showGridLines="0" showZeros="0" zoomScaleSheetLayoutView="60" workbookViewId="0">
      <selection activeCell="B3" sqref="B$1:B$1048576"/>
    </sheetView>
  </sheetViews>
  <sheetFormatPr defaultColWidth="9.16666666666667" defaultRowHeight="14.25"/>
  <cols>
    <col min="1" max="1" width="40.625" style="185" customWidth="1"/>
    <col min="2" max="2" width="20.625" style="185" customWidth="1"/>
    <col min="3" max="3" width="9.16666666666667" style="187" customWidth="1"/>
    <col min="4" max="4" width="44.875" style="187" customWidth="1"/>
    <col min="5" max="253" width="9.16666666666667" style="187" customWidth="1"/>
    <col min="254" max="16384" width="9.16666666666667" style="187"/>
  </cols>
  <sheetData>
    <row r="1" s="231" customFormat="1" ht="30" customHeight="1" spans="1:256">
      <c r="A1" s="188" t="s">
        <v>1722</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97" customFormat="1" ht="18" customHeight="1" spans="1:2">
      <c r="A2" s="206" t="s">
        <v>35</v>
      </c>
      <c r="B2" s="206"/>
    </row>
    <row r="3" s="228" customFormat="1" ht="18" customHeight="1" spans="1:2">
      <c r="A3" s="193" t="s">
        <v>36</v>
      </c>
      <c r="B3" s="193" t="s">
        <v>37</v>
      </c>
    </row>
    <row r="4" s="197" customFormat="1" ht="18" customHeight="1" spans="1:2">
      <c r="A4" s="233" t="s">
        <v>1723</v>
      </c>
      <c r="B4" s="196">
        <v>481949</v>
      </c>
    </row>
    <row r="5" s="197" customFormat="1" ht="18" customHeight="1" spans="1:2">
      <c r="A5" s="195" t="s">
        <v>1724</v>
      </c>
      <c r="B5" s="196">
        <v>60737</v>
      </c>
    </row>
    <row r="6" s="197" customFormat="1" ht="18" customHeight="1" spans="1:2">
      <c r="A6" s="195" t="s">
        <v>708</v>
      </c>
      <c r="B6" s="196">
        <v>1572</v>
      </c>
    </row>
    <row r="7" s="197" customFormat="1" ht="18" customHeight="1" spans="1:2">
      <c r="A7" s="195" t="s">
        <v>709</v>
      </c>
      <c r="B7" s="196">
        <v>1384</v>
      </c>
    </row>
    <row r="8" s="197" customFormat="1" ht="18" customHeight="1" spans="1:2">
      <c r="A8" s="195" t="s">
        <v>710</v>
      </c>
      <c r="B8" s="196">
        <v>15</v>
      </c>
    </row>
    <row r="9" s="197" customFormat="1" ht="18" customHeight="1" spans="1:2">
      <c r="A9" s="195" t="s">
        <v>711</v>
      </c>
      <c r="B9" s="196">
        <v>0</v>
      </c>
    </row>
    <row r="10" s="197" customFormat="1" ht="18" customHeight="1" spans="1:2">
      <c r="A10" s="195" t="s">
        <v>712</v>
      </c>
      <c r="B10" s="196">
        <v>127</v>
      </c>
    </row>
    <row r="11" s="197" customFormat="1" ht="18" customHeight="1" spans="1:2">
      <c r="A11" s="195" t="s">
        <v>713</v>
      </c>
      <c r="B11" s="196">
        <v>6</v>
      </c>
    </row>
    <row r="12" s="197" customFormat="1" ht="18" customHeight="1" spans="1:2">
      <c r="A12" s="195" t="s">
        <v>714</v>
      </c>
      <c r="B12" s="196">
        <v>9</v>
      </c>
    </row>
    <row r="13" s="197" customFormat="1" ht="18" customHeight="1" spans="1:2">
      <c r="A13" s="195" t="s">
        <v>715</v>
      </c>
      <c r="B13" s="196">
        <v>12</v>
      </c>
    </row>
    <row r="14" s="197" customFormat="1" ht="18" customHeight="1" spans="1:2">
      <c r="A14" s="195" t="s">
        <v>716</v>
      </c>
      <c r="B14" s="196">
        <v>19</v>
      </c>
    </row>
    <row r="15" s="197" customFormat="1" ht="18" customHeight="1" spans="1:2">
      <c r="A15" s="195" t="s">
        <v>717</v>
      </c>
      <c r="B15" s="196">
        <v>0</v>
      </c>
    </row>
    <row r="16" s="197" customFormat="1" ht="18" customHeight="1" spans="1:2">
      <c r="A16" s="195" t="s">
        <v>718</v>
      </c>
      <c r="B16" s="196">
        <v>0</v>
      </c>
    </row>
    <row r="17" s="197" customFormat="1" ht="18" customHeight="1" spans="1:2">
      <c r="A17" s="195" t="s">
        <v>719</v>
      </c>
      <c r="B17" s="196">
        <v>0</v>
      </c>
    </row>
    <row r="18" s="197" customFormat="1" ht="18" customHeight="1" spans="1:2">
      <c r="A18" s="195" t="s">
        <v>720</v>
      </c>
      <c r="B18" s="196">
        <v>1479</v>
      </c>
    </row>
    <row r="19" s="197" customFormat="1" ht="18" customHeight="1" spans="1:2">
      <c r="A19" s="195" t="s">
        <v>709</v>
      </c>
      <c r="B19" s="196">
        <v>1032</v>
      </c>
    </row>
    <row r="20" s="197" customFormat="1" ht="18" customHeight="1" spans="1:2">
      <c r="A20" s="195" t="s">
        <v>710</v>
      </c>
      <c r="B20" s="196">
        <v>267</v>
      </c>
    </row>
    <row r="21" s="197" customFormat="1" ht="18" customHeight="1" spans="1:2">
      <c r="A21" s="195" t="s">
        <v>711</v>
      </c>
      <c r="B21" s="196">
        <v>0</v>
      </c>
    </row>
    <row r="22" s="197" customFormat="1" ht="18" customHeight="1" spans="1:2">
      <c r="A22" s="195" t="s">
        <v>721</v>
      </c>
      <c r="B22" s="196">
        <v>150</v>
      </c>
    </row>
    <row r="23" s="197" customFormat="1" ht="18" customHeight="1" spans="1:2">
      <c r="A23" s="195" t="s">
        <v>722</v>
      </c>
      <c r="B23" s="196">
        <v>0</v>
      </c>
    </row>
    <row r="24" s="197" customFormat="1" ht="18" customHeight="1" spans="1:2">
      <c r="A24" s="195" t="s">
        <v>723</v>
      </c>
      <c r="B24" s="196">
        <v>30</v>
      </c>
    </row>
    <row r="25" s="197" customFormat="1" ht="18" customHeight="1" spans="1:2">
      <c r="A25" s="195" t="s">
        <v>718</v>
      </c>
      <c r="B25" s="196">
        <v>0</v>
      </c>
    </row>
    <row r="26" s="197" customFormat="1" ht="18" customHeight="1" spans="1:2">
      <c r="A26" s="195" t="s">
        <v>724</v>
      </c>
      <c r="B26" s="196">
        <v>0</v>
      </c>
    </row>
    <row r="27" s="197" customFormat="1" ht="18" customHeight="1" spans="1:2">
      <c r="A27" s="195" t="s">
        <v>725</v>
      </c>
      <c r="B27" s="196">
        <v>11975</v>
      </c>
    </row>
    <row r="28" s="197" customFormat="1" ht="18" customHeight="1" spans="1:2">
      <c r="A28" s="195" t="s">
        <v>709</v>
      </c>
      <c r="B28" s="196">
        <v>2239</v>
      </c>
    </row>
    <row r="29" s="197" customFormat="1" ht="18" customHeight="1" spans="1:2">
      <c r="A29" s="195" t="s">
        <v>710</v>
      </c>
      <c r="B29" s="196">
        <v>1992</v>
      </c>
    </row>
    <row r="30" s="197" customFormat="1" ht="18" customHeight="1" spans="1:2">
      <c r="A30" s="195" t="s">
        <v>711</v>
      </c>
      <c r="B30" s="196">
        <v>6810</v>
      </c>
    </row>
    <row r="31" s="197" customFormat="1" ht="18" customHeight="1" spans="1:2">
      <c r="A31" s="195" t="s">
        <v>726</v>
      </c>
      <c r="B31" s="196">
        <v>0</v>
      </c>
    </row>
    <row r="32" s="197" customFormat="1" ht="18" customHeight="1" spans="1:2">
      <c r="A32" s="195" t="s">
        <v>727</v>
      </c>
      <c r="B32" s="196">
        <v>0</v>
      </c>
    </row>
    <row r="33" s="197" customFormat="1" ht="18" customHeight="1" spans="1:2">
      <c r="A33" s="195" t="s">
        <v>728</v>
      </c>
      <c r="B33" s="196">
        <v>0</v>
      </c>
    </row>
    <row r="34" s="197" customFormat="1" ht="18" customHeight="1" spans="1:2">
      <c r="A34" s="195" t="s">
        <v>729</v>
      </c>
      <c r="B34" s="196">
        <v>476</v>
      </c>
    </row>
    <row r="35" s="197" customFormat="1" ht="18" customHeight="1" spans="1:2">
      <c r="A35" s="195" t="s">
        <v>730</v>
      </c>
      <c r="B35" s="196">
        <v>0</v>
      </c>
    </row>
    <row r="36" s="197" customFormat="1" ht="18" customHeight="1" spans="1:2">
      <c r="A36" s="195" t="s">
        <v>718</v>
      </c>
      <c r="B36" s="196">
        <v>273</v>
      </c>
    </row>
    <row r="37" s="197" customFormat="1" ht="18" customHeight="1" spans="1:2">
      <c r="A37" s="195" t="s">
        <v>731</v>
      </c>
      <c r="B37" s="196">
        <v>185</v>
      </c>
    </row>
    <row r="38" s="197" customFormat="1" ht="18" customHeight="1" spans="1:2">
      <c r="A38" s="195" t="s">
        <v>732</v>
      </c>
      <c r="B38" s="196">
        <v>4289</v>
      </c>
    </row>
    <row r="39" s="197" customFormat="1" ht="18" customHeight="1" spans="1:2">
      <c r="A39" s="195" t="s">
        <v>709</v>
      </c>
      <c r="B39" s="196">
        <v>1150</v>
      </c>
    </row>
    <row r="40" s="197" customFormat="1" ht="18" customHeight="1" spans="1:2">
      <c r="A40" s="195" t="s">
        <v>710</v>
      </c>
      <c r="B40" s="196">
        <v>1003</v>
      </c>
    </row>
    <row r="41" s="197" customFormat="1" ht="18" customHeight="1" spans="1:2">
      <c r="A41" s="195" t="s">
        <v>711</v>
      </c>
      <c r="B41" s="196">
        <v>0</v>
      </c>
    </row>
    <row r="42" s="197" customFormat="1" ht="18" customHeight="1" spans="1:2">
      <c r="A42" s="195" t="s">
        <v>733</v>
      </c>
      <c r="B42" s="196">
        <v>1565</v>
      </c>
    </row>
    <row r="43" s="197" customFormat="1" ht="18" customHeight="1" spans="1:2">
      <c r="A43" s="195" t="s">
        <v>734</v>
      </c>
      <c r="B43" s="196">
        <v>0</v>
      </c>
    </row>
    <row r="44" s="197" customFormat="1" ht="18" customHeight="1" spans="1:2">
      <c r="A44" s="195" t="s">
        <v>735</v>
      </c>
      <c r="B44" s="196">
        <v>0</v>
      </c>
    </row>
    <row r="45" s="197" customFormat="1" ht="18" customHeight="1" spans="1:2">
      <c r="A45" s="195" t="s">
        <v>736</v>
      </c>
      <c r="B45" s="196">
        <v>0</v>
      </c>
    </row>
    <row r="46" s="197" customFormat="1" ht="18" customHeight="1" spans="1:2">
      <c r="A46" s="195" t="s">
        <v>737</v>
      </c>
      <c r="B46" s="196">
        <v>126</v>
      </c>
    </row>
    <row r="47" s="197" customFormat="1" ht="18" customHeight="1" spans="1:2">
      <c r="A47" s="195" t="s">
        <v>718</v>
      </c>
      <c r="B47" s="196">
        <v>82</v>
      </c>
    </row>
    <row r="48" s="197" customFormat="1" ht="18" customHeight="1" spans="1:2">
      <c r="A48" s="195" t="s">
        <v>738</v>
      </c>
      <c r="B48" s="196">
        <v>363</v>
      </c>
    </row>
    <row r="49" s="197" customFormat="1" ht="18" customHeight="1" spans="1:2">
      <c r="A49" s="195" t="s">
        <v>739</v>
      </c>
      <c r="B49" s="196">
        <v>1146</v>
      </c>
    </row>
    <row r="50" s="197" customFormat="1" ht="18" customHeight="1" spans="1:2">
      <c r="A50" s="195" t="s">
        <v>709</v>
      </c>
      <c r="B50" s="196">
        <v>595</v>
      </c>
    </row>
    <row r="51" s="197" customFormat="1" ht="18" customHeight="1" spans="1:2">
      <c r="A51" s="195" t="s">
        <v>710</v>
      </c>
      <c r="B51" s="196">
        <v>10</v>
      </c>
    </row>
    <row r="52" s="197" customFormat="1" ht="18" customHeight="1" spans="1:2">
      <c r="A52" s="195" t="s">
        <v>711</v>
      </c>
      <c r="B52" s="196">
        <v>0</v>
      </c>
    </row>
    <row r="53" s="197" customFormat="1" ht="18" customHeight="1" spans="1:2">
      <c r="A53" s="195" t="s">
        <v>740</v>
      </c>
      <c r="B53" s="196">
        <v>0</v>
      </c>
    </row>
    <row r="54" s="197" customFormat="1" ht="18" customHeight="1" spans="1:2">
      <c r="A54" s="195" t="s">
        <v>741</v>
      </c>
      <c r="B54" s="196">
        <v>0</v>
      </c>
    </row>
    <row r="55" s="197" customFormat="1" ht="18" customHeight="1" spans="1:2">
      <c r="A55" s="195" t="s">
        <v>742</v>
      </c>
      <c r="B55" s="196">
        <v>0</v>
      </c>
    </row>
    <row r="56" s="197" customFormat="1" ht="18" customHeight="1" spans="1:2">
      <c r="A56" s="195" t="s">
        <v>743</v>
      </c>
      <c r="B56" s="196">
        <v>56</v>
      </c>
    </row>
    <row r="57" s="197" customFormat="1" ht="18" customHeight="1" spans="1:2">
      <c r="A57" s="195" t="s">
        <v>744</v>
      </c>
      <c r="B57" s="196">
        <v>485</v>
      </c>
    </row>
    <row r="58" s="197" customFormat="1" ht="18" customHeight="1" spans="1:2">
      <c r="A58" s="195" t="s">
        <v>718</v>
      </c>
      <c r="B58" s="196">
        <v>0</v>
      </c>
    </row>
    <row r="59" s="197" customFormat="1" ht="18" customHeight="1" spans="1:2">
      <c r="A59" s="195" t="s">
        <v>745</v>
      </c>
      <c r="B59" s="196">
        <v>0</v>
      </c>
    </row>
    <row r="60" s="197" customFormat="1" ht="18" customHeight="1" spans="1:2">
      <c r="A60" s="195" t="s">
        <v>746</v>
      </c>
      <c r="B60" s="196">
        <v>2475</v>
      </c>
    </row>
    <row r="61" s="197" customFormat="1" ht="18" customHeight="1" spans="1:2">
      <c r="A61" s="195" t="s">
        <v>709</v>
      </c>
      <c r="B61" s="196">
        <v>1409</v>
      </c>
    </row>
    <row r="62" s="197" customFormat="1" ht="18" customHeight="1" spans="1:2">
      <c r="A62" s="195" t="s">
        <v>710</v>
      </c>
      <c r="B62" s="196">
        <v>1015</v>
      </c>
    </row>
    <row r="63" s="197" customFormat="1" ht="18" customHeight="1" spans="1:2">
      <c r="A63" s="195" t="s">
        <v>711</v>
      </c>
      <c r="B63" s="196">
        <v>0</v>
      </c>
    </row>
    <row r="64" s="197" customFormat="1" ht="18" customHeight="1" spans="1:2">
      <c r="A64" s="195" t="s">
        <v>747</v>
      </c>
      <c r="B64" s="196">
        <v>19</v>
      </c>
    </row>
    <row r="65" s="197" customFormat="1" ht="18" customHeight="1" spans="1:2">
      <c r="A65" s="195" t="s">
        <v>748</v>
      </c>
      <c r="B65" s="196">
        <v>0</v>
      </c>
    </row>
    <row r="66" s="197" customFormat="1" ht="18" customHeight="1" spans="1:2">
      <c r="A66" s="195" t="s">
        <v>749</v>
      </c>
      <c r="B66" s="196">
        <v>0</v>
      </c>
    </row>
    <row r="67" s="197" customFormat="1" ht="18" customHeight="1" spans="1:2">
      <c r="A67" s="195" t="s">
        <v>750</v>
      </c>
      <c r="B67" s="196">
        <v>17</v>
      </c>
    </row>
    <row r="68" s="197" customFormat="1" ht="18" customHeight="1" spans="1:2">
      <c r="A68" s="195" t="s">
        <v>751</v>
      </c>
      <c r="B68" s="196">
        <v>0</v>
      </c>
    </row>
    <row r="69" s="197" customFormat="1" ht="18" customHeight="1" spans="1:2">
      <c r="A69" s="195" t="s">
        <v>718</v>
      </c>
      <c r="B69" s="196">
        <v>0</v>
      </c>
    </row>
    <row r="70" s="197" customFormat="1" ht="18" customHeight="1" spans="1:2">
      <c r="A70" s="195" t="s">
        <v>752</v>
      </c>
      <c r="B70" s="196">
        <v>15</v>
      </c>
    </row>
    <row r="71" s="197" customFormat="1" ht="18" customHeight="1" spans="1:2">
      <c r="A71" s="195" t="s">
        <v>753</v>
      </c>
      <c r="B71" s="196">
        <v>6474</v>
      </c>
    </row>
    <row r="72" s="197" customFormat="1" ht="18" customHeight="1" spans="1:2">
      <c r="A72" s="195" t="s">
        <v>709</v>
      </c>
      <c r="B72" s="196">
        <v>5982</v>
      </c>
    </row>
    <row r="73" s="197" customFormat="1" ht="18" customHeight="1" spans="1:2">
      <c r="A73" s="195" t="s">
        <v>710</v>
      </c>
      <c r="B73" s="196">
        <v>475</v>
      </c>
    </row>
    <row r="74" s="197" customFormat="1" ht="18" customHeight="1" spans="1:2">
      <c r="A74" s="195" t="s">
        <v>711</v>
      </c>
      <c r="B74" s="196">
        <v>0</v>
      </c>
    </row>
    <row r="75" s="197" customFormat="1" ht="18" customHeight="1" spans="1:2">
      <c r="A75" s="195" t="s">
        <v>750</v>
      </c>
      <c r="B75" s="196">
        <v>0</v>
      </c>
    </row>
    <row r="76" s="197" customFormat="1" ht="18" customHeight="1" spans="1:2">
      <c r="A76" s="195" t="s">
        <v>754</v>
      </c>
      <c r="B76" s="196">
        <v>15</v>
      </c>
    </row>
    <row r="77" s="197" customFormat="1" ht="18" customHeight="1" spans="1:2">
      <c r="A77" s="195" t="s">
        <v>718</v>
      </c>
      <c r="B77" s="196">
        <v>0</v>
      </c>
    </row>
    <row r="78" s="197" customFormat="1" ht="18" customHeight="1" spans="1:2">
      <c r="A78" s="195" t="s">
        <v>755</v>
      </c>
      <c r="B78" s="196">
        <v>2</v>
      </c>
    </row>
    <row r="79" s="197" customFormat="1" ht="18" customHeight="1" spans="1:2">
      <c r="A79" s="195" t="s">
        <v>756</v>
      </c>
      <c r="B79" s="196">
        <v>1286</v>
      </c>
    </row>
    <row r="80" s="197" customFormat="1" ht="18" customHeight="1" spans="1:2">
      <c r="A80" s="195" t="s">
        <v>709</v>
      </c>
      <c r="B80" s="196">
        <v>746</v>
      </c>
    </row>
    <row r="81" s="197" customFormat="1" ht="18" customHeight="1" spans="1:2">
      <c r="A81" s="195" t="s">
        <v>710</v>
      </c>
      <c r="B81" s="196">
        <v>30</v>
      </c>
    </row>
    <row r="82" s="197" customFormat="1" ht="18" customHeight="1" spans="1:2">
      <c r="A82" s="195" t="s">
        <v>711</v>
      </c>
      <c r="B82" s="196">
        <v>0</v>
      </c>
    </row>
    <row r="83" s="197" customFormat="1" ht="18" customHeight="1" spans="1:2">
      <c r="A83" s="195" t="s">
        <v>757</v>
      </c>
      <c r="B83" s="196">
        <v>105</v>
      </c>
    </row>
    <row r="84" s="197" customFormat="1" ht="18" customHeight="1" spans="1:2">
      <c r="A84" s="195" t="s">
        <v>758</v>
      </c>
      <c r="B84" s="196">
        <v>0</v>
      </c>
    </row>
    <row r="85" s="197" customFormat="1" ht="18" customHeight="1" spans="1:2">
      <c r="A85" s="195" t="s">
        <v>750</v>
      </c>
      <c r="B85" s="196">
        <v>6</v>
      </c>
    </row>
    <row r="86" s="197" customFormat="1" ht="18" customHeight="1" spans="1:2">
      <c r="A86" s="195" t="s">
        <v>718</v>
      </c>
      <c r="B86" s="196">
        <v>0</v>
      </c>
    </row>
    <row r="87" s="197" customFormat="1" ht="18" customHeight="1" spans="1:2">
      <c r="A87" s="195" t="s">
        <v>759</v>
      </c>
      <c r="B87" s="196">
        <v>399</v>
      </c>
    </row>
    <row r="88" s="197" customFormat="1" ht="18" customHeight="1" spans="1:2">
      <c r="A88" s="195" t="s">
        <v>760</v>
      </c>
      <c r="B88" s="196">
        <v>412</v>
      </c>
    </row>
    <row r="89" s="197" customFormat="1" ht="18" customHeight="1" spans="1:2">
      <c r="A89" s="195" t="s">
        <v>709</v>
      </c>
      <c r="B89" s="196">
        <v>0</v>
      </c>
    </row>
    <row r="90" s="197" customFormat="1" ht="18" customHeight="1" spans="1:2">
      <c r="A90" s="195" t="s">
        <v>710</v>
      </c>
      <c r="B90" s="196">
        <v>0</v>
      </c>
    </row>
    <row r="91" s="197" customFormat="1" ht="18" customHeight="1" spans="1:2">
      <c r="A91" s="195" t="s">
        <v>711</v>
      </c>
      <c r="B91" s="196">
        <v>0</v>
      </c>
    </row>
    <row r="92" s="197" customFormat="1" ht="18" customHeight="1" spans="1:2">
      <c r="A92" s="195" t="s">
        <v>761</v>
      </c>
      <c r="B92" s="196">
        <v>0</v>
      </c>
    </row>
    <row r="93" s="197" customFormat="1" ht="18" customHeight="1" spans="1:2">
      <c r="A93" s="195" t="s">
        <v>762</v>
      </c>
      <c r="B93" s="196">
        <v>100</v>
      </c>
    </row>
    <row r="94" s="197" customFormat="1" ht="18" customHeight="1" spans="1:2">
      <c r="A94" s="195" t="s">
        <v>750</v>
      </c>
      <c r="B94" s="196">
        <v>0</v>
      </c>
    </row>
    <row r="95" s="197" customFormat="1" ht="18" customHeight="1" spans="1:2">
      <c r="A95" s="195" t="s">
        <v>763</v>
      </c>
      <c r="B95" s="196">
        <v>0</v>
      </c>
    </row>
    <row r="96" s="197" customFormat="1" ht="18" customHeight="1" spans="1:2">
      <c r="A96" s="195" t="s">
        <v>764</v>
      </c>
      <c r="B96" s="196">
        <v>0</v>
      </c>
    </row>
    <row r="97" s="197" customFormat="1" ht="18" customHeight="1" spans="1:2">
      <c r="A97" s="195" t="s">
        <v>765</v>
      </c>
      <c r="B97" s="196">
        <v>0</v>
      </c>
    </row>
    <row r="98" s="197" customFormat="1" ht="18" customHeight="1" spans="1:2">
      <c r="A98" s="195" t="s">
        <v>766</v>
      </c>
      <c r="B98" s="196">
        <v>0</v>
      </c>
    </row>
    <row r="99" s="197" customFormat="1" ht="18" customHeight="1" spans="1:2">
      <c r="A99" s="195" t="s">
        <v>718</v>
      </c>
      <c r="B99" s="196">
        <v>0</v>
      </c>
    </row>
    <row r="100" s="197" customFormat="1" ht="18" customHeight="1" spans="1:2">
      <c r="A100" s="195" t="s">
        <v>767</v>
      </c>
      <c r="B100" s="196">
        <v>312</v>
      </c>
    </row>
    <row r="101" s="197" customFormat="1" ht="18" customHeight="1" spans="1:2">
      <c r="A101" s="195" t="s">
        <v>768</v>
      </c>
      <c r="B101" s="196">
        <v>4400</v>
      </c>
    </row>
    <row r="102" s="197" customFormat="1" ht="18" customHeight="1" spans="1:2">
      <c r="A102" s="195" t="s">
        <v>709</v>
      </c>
      <c r="B102" s="196">
        <v>3286</v>
      </c>
    </row>
    <row r="103" s="197" customFormat="1" ht="18" customHeight="1" spans="1:2">
      <c r="A103" s="195" t="s">
        <v>710</v>
      </c>
      <c r="B103" s="196">
        <v>1114</v>
      </c>
    </row>
    <row r="104" s="197" customFormat="1" ht="18" customHeight="1" spans="1:2">
      <c r="A104" s="195" t="s">
        <v>711</v>
      </c>
      <c r="B104" s="196">
        <v>0</v>
      </c>
    </row>
    <row r="105" s="197" customFormat="1" ht="18" customHeight="1" spans="1:2">
      <c r="A105" s="195" t="s">
        <v>769</v>
      </c>
      <c r="B105" s="196">
        <v>0</v>
      </c>
    </row>
    <row r="106" s="197" customFormat="1" ht="18" customHeight="1" spans="1:2">
      <c r="A106" s="195" t="s">
        <v>770</v>
      </c>
      <c r="B106" s="196">
        <v>0</v>
      </c>
    </row>
    <row r="107" s="197" customFormat="1" ht="18" customHeight="1" spans="1:2">
      <c r="A107" s="195" t="s">
        <v>771</v>
      </c>
      <c r="B107" s="196">
        <v>0</v>
      </c>
    </row>
    <row r="108" s="197" customFormat="1" ht="18" customHeight="1" spans="1:2">
      <c r="A108" s="195" t="s">
        <v>718</v>
      </c>
      <c r="B108" s="196">
        <v>0</v>
      </c>
    </row>
    <row r="109" s="197" customFormat="1" ht="18" customHeight="1" spans="1:2">
      <c r="A109" s="195" t="s">
        <v>772</v>
      </c>
      <c r="B109" s="196">
        <v>0</v>
      </c>
    </row>
    <row r="110" s="197" customFormat="1" ht="18" customHeight="1" spans="1:2">
      <c r="A110" s="195" t="s">
        <v>773</v>
      </c>
      <c r="B110" s="196">
        <v>5048</v>
      </c>
    </row>
    <row r="111" s="197" customFormat="1" ht="18" customHeight="1" spans="1:2">
      <c r="A111" s="195" t="s">
        <v>709</v>
      </c>
      <c r="B111" s="196">
        <v>780</v>
      </c>
    </row>
    <row r="112" s="197" customFormat="1" ht="18" customHeight="1" spans="1:2">
      <c r="A112" s="195" t="s">
        <v>710</v>
      </c>
      <c r="B112" s="196">
        <v>1917</v>
      </c>
    </row>
    <row r="113" s="197" customFormat="1" ht="18" customHeight="1" spans="1:2">
      <c r="A113" s="195" t="s">
        <v>711</v>
      </c>
      <c r="B113" s="196">
        <v>0</v>
      </c>
    </row>
    <row r="114" s="197" customFormat="1" ht="18" customHeight="1" spans="1:2">
      <c r="A114" s="195" t="s">
        <v>774</v>
      </c>
      <c r="B114" s="196">
        <v>0</v>
      </c>
    </row>
    <row r="115" s="197" customFormat="1" ht="18" customHeight="1" spans="1:2">
      <c r="A115" s="195" t="s">
        <v>775</v>
      </c>
      <c r="B115" s="196">
        <v>0</v>
      </c>
    </row>
    <row r="116" s="197" customFormat="1" ht="18" customHeight="1" spans="1:2">
      <c r="A116" s="195" t="s">
        <v>776</v>
      </c>
      <c r="B116" s="196">
        <v>0</v>
      </c>
    </row>
    <row r="117" s="197" customFormat="1" ht="18" customHeight="1" spans="1:2">
      <c r="A117" s="195" t="s">
        <v>777</v>
      </c>
      <c r="B117" s="196">
        <v>0</v>
      </c>
    </row>
    <row r="118" s="197" customFormat="1" ht="18" customHeight="1" spans="1:2">
      <c r="A118" s="195" t="s">
        <v>778</v>
      </c>
      <c r="B118" s="196">
        <v>360</v>
      </c>
    </row>
    <row r="119" s="197" customFormat="1" ht="18" customHeight="1" spans="1:2">
      <c r="A119" s="195" t="s">
        <v>718</v>
      </c>
      <c r="B119" s="196">
        <v>1589</v>
      </c>
    </row>
    <row r="120" s="197" customFormat="1" ht="18" customHeight="1" spans="1:2">
      <c r="A120" s="195" t="s">
        <v>779</v>
      </c>
      <c r="B120" s="196">
        <v>402</v>
      </c>
    </row>
    <row r="121" s="197" customFormat="1" ht="18" customHeight="1" spans="1:2">
      <c r="A121" s="195" t="s">
        <v>780</v>
      </c>
      <c r="B121" s="196">
        <v>15</v>
      </c>
    </row>
    <row r="122" s="197" customFormat="1" ht="18" customHeight="1" spans="1:2">
      <c r="A122" s="195" t="s">
        <v>709</v>
      </c>
      <c r="B122" s="196">
        <v>0</v>
      </c>
    </row>
    <row r="123" s="197" customFormat="1" ht="18" customHeight="1" spans="1:2">
      <c r="A123" s="195" t="s">
        <v>710</v>
      </c>
      <c r="B123" s="196">
        <v>0</v>
      </c>
    </row>
    <row r="124" s="197" customFormat="1" ht="18" customHeight="1" spans="1:2">
      <c r="A124" s="195" t="s">
        <v>711</v>
      </c>
      <c r="B124" s="196">
        <v>0</v>
      </c>
    </row>
    <row r="125" s="197" customFormat="1" ht="18" customHeight="1" spans="1:2">
      <c r="A125" s="195" t="s">
        <v>781</v>
      </c>
      <c r="B125" s="196">
        <v>0</v>
      </c>
    </row>
    <row r="126" s="197" customFormat="1" ht="18" customHeight="1" spans="1:2">
      <c r="A126" s="195" t="s">
        <v>782</v>
      </c>
      <c r="B126" s="196">
        <v>0</v>
      </c>
    </row>
    <row r="127" s="197" customFormat="1" ht="18" customHeight="1" spans="1:2">
      <c r="A127" s="195" t="s">
        <v>783</v>
      </c>
      <c r="B127" s="196">
        <v>0</v>
      </c>
    </row>
    <row r="128" s="197" customFormat="1" ht="18" customHeight="1" spans="1:2">
      <c r="A128" s="195" t="s">
        <v>784</v>
      </c>
      <c r="B128" s="196">
        <v>0</v>
      </c>
    </row>
    <row r="129" s="197" customFormat="1" ht="18" customHeight="1" spans="1:2">
      <c r="A129" s="195" t="s">
        <v>785</v>
      </c>
      <c r="B129" s="196">
        <v>0</v>
      </c>
    </row>
    <row r="130" s="197" customFormat="1" ht="18" customHeight="1" spans="1:2">
      <c r="A130" s="195" t="s">
        <v>786</v>
      </c>
      <c r="B130" s="196">
        <v>0</v>
      </c>
    </row>
    <row r="131" s="197" customFormat="1" ht="18" customHeight="1" spans="1:2">
      <c r="A131" s="195" t="s">
        <v>718</v>
      </c>
      <c r="B131" s="196">
        <v>0</v>
      </c>
    </row>
    <row r="132" s="197" customFormat="1" ht="18" customHeight="1" spans="1:2">
      <c r="A132" s="195" t="s">
        <v>787</v>
      </c>
      <c r="B132" s="196">
        <v>15</v>
      </c>
    </row>
    <row r="133" s="197" customFormat="1" ht="18" customHeight="1" spans="1:2">
      <c r="A133" s="195" t="s">
        <v>788</v>
      </c>
      <c r="B133" s="196">
        <v>0</v>
      </c>
    </row>
    <row r="134" s="197" customFormat="1" ht="18" customHeight="1" spans="1:2">
      <c r="A134" s="195" t="s">
        <v>709</v>
      </c>
      <c r="B134" s="196">
        <v>0</v>
      </c>
    </row>
    <row r="135" s="197" customFormat="1" ht="18" customHeight="1" spans="1:2">
      <c r="A135" s="195" t="s">
        <v>710</v>
      </c>
      <c r="B135" s="196">
        <v>0</v>
      </c>
    </row>
    <row r="136" s="197" customFormat="1" ht="18" customHeight="1" spans="1:2">
      <c r="A136" s="195" t="s">
        <v>711</v>
      </c>
      <c r="B136" s="196">
        <v>0</v>
      </c>
    </row>
    <row r="137" s="197" customFormat="1" ht="18" customHeight="1" spans="1:2">
      <c r="A137" s="195" t="s">
        <v>789</v>
      </c>
      <c r="B137" s="196">
        <v>0</v>
      </c>
    </row>
    <row r="138" s="197" customFormat="1" ht="18" customHeight="1" spans="1:2">
      <c r="A138" s="195" t="s">
        <v>718</v>
      </c>
      <c r="B138" s="196">
        <v>0</v>
      </c>
    </row>
    <row r="139" s="197" customFormat="1" ht="18" customHeight="1" spans="1:2">
      <c r="A139" s="195" t="s">
        <v>790</v>
      </c>
      <c r="B139" s="196">
        <v>0</v>
      </c>
    </row>
    <row r="140" s="197" customFormat="1" ht="18" customHeight="1" spans="1:2">
      <c r="A140" s="195" t="s">
        <v>791</v>
      </c>
      <c r="B140" s="196">
        <v>0</v>
      </c>
    </row>
    <row r="141" s="197" customFormat="1" ht="18" customHeight="1" spans="1:2">
      <c r="A141" s="195" t="s">
        <v>709</v>
      </c>
      <c r="B141" s="196">
        <v>0</v>
      </c>
    </row>
    <row r="142" s="197" customFormat="1" ht="18" customHeight="1" spans="1:2">
      <c r="A142" s="195" t="s">
        <v>710</v>
      </c>
      <c r="B142" s="196">
        <v>0</v>
      </c>
    </row>
    <row r="143" s="197" customFormat="1" ht="18" customHeight="1" spans="1:2">
      <c r="A143" s="195" t="s">
        <v>711</v>
      </c>
      <c r="B143" s="196">
        <v>0</v>
      </c>
    </row>
    <row r="144" s="197" customFormat="1" ht="18" customHeight="1" spans="1:2">
      <c r="A144" s="195" t="s">
        <v>792</v>
      </c>
      <c r="B144" s="196">
        <v>0</v>
      </c>
    </row>
    <row r="145" s="197" customFormat="1" ht="18" customHeight="1" spans="1:2">
      <c r="A145" s="195" t="s">
        <v>793</v>
      </c>
      <c r="B145" s="196">
        <v>0</v>
      </c>
    </row>
    <row r="146" s="197" customFormat="1" ht="18" customHeight="1" spans="1:2">
      <c r="A146" s="195" t="s">
        <v>718</v>
      </c>
      <c r="B146" s="196">
        <v>0</v>
      </c>
    </row>
    <row r="147" s="197" customFormat="1" ht="18" customHeight="1" spans="1:2">
      <c r="A147" s="195" t="s">
        <v>794</v>
      </c>
      <c r="B147" s="196">
        <v>0</v>
      </c>
    </row>
    <row r="148" s="197" customFormat="1" ht="18" customHeight="1" spans="1:2">
      <c r="A148" s="195" t="s">
        <v>795</v>
      </c>
      <c r="B148" s="196">
        <v>742</v>
      </c>
    </row>
    <row r="149" s="197" customFormat="1" ht="18" customHeight="1" spans="1:2">
      <c r="A149" s="195" t="s">
        <v>709</v>
      </c>
      <c r="B149" s="196">
        <v>505</v>
      </c>
    </row>
    <row r="150" s="197" customFormat="1" ht="18" customHeight="1" spans="1:2">
      <c r="A150" s="195" t="s">
        <v>710</v>
      </c>
      <c r="B150" s="196">
        <v>15</v>
      </c>
    </row>
    <row r="151" s="197" customFormat="1" ht="18" customHeight="1" spans="1:2">
      <c r="A151" s="195" t="s">
        <v>711</v>
      </c>
      <c r="B151" s="196">
        <v>0</v>
      </c>
    </row>
    <row r="152" s="197" customFormat="1" ht="18" customHeight="1" spans="1:2">
      <c r="A152" s="195" t="s">
        <v>796</v>
      </c>
      <c r="B152" s="196">
        <v>194</v>
      </c>
    </row>
    <row r="153" s="197" customFormat="1" ht="18" customHeight="1" spans="1:2">
      <c r="A153" s="195" t="s">
        <v>797</v>
      </c>
      <c r="B153" s="196">
        <v>28</v>
      </c>
    </row>
    <row r="154" s="197" customFormat="1" ht="18" customHeight="1" spans="1:2">
      <c r="A154" s="195" t="s">
        <v>798</v>
      </c>
      <c r="B154" s="196">
        <v>418</v>
      </c>
    </row>
    <row r="155" s="197" customFormat="1" ht="18" customHeight="1" spans="1:2">
      <c r="A155" s="195" t="s">
        <v>709</v>
      </c>
      <c r="B155" s="196">
        <v>228</v>
      </c>
    </row>
    <row r="156" s="197" customFormat="1" ht="18" customHeight="1" spans="1:2">
      <c r="A156" s="195" t="s">
        <v>710</v>
      </c>
      <c r="B156" s="196">
        <v>127</v>
      </c>
    </row>
    <row r="157" s="197" customFormat="1" ht="18" customHeight="1" spans="1:2">
      <c r="A157" s="195" t="s">
        <v>711</v>
      </c>
      <c r="B157" s="196">
        <v>0</v>
      </c>
    </row>
    <row r="158" s="197" customFormat="1" ht="18" customHeight="1" spans="1:2">
      <c r="A158" s="195" t="s">
        <v>723</v>
      </c>
      <c r="B158" s="196">
        <v>0</v>
      </c>
    </row>
    <row r="159" s="197" customFormat="1" ht="18" customHeight="1" spans="1:2">
      <c r="A159" s="195" t="s">
        <v>718</v>
      </c>
      <c r="B159" s="196">
        <v>0</v>
      </c>
    </row>
    <row r="160" s="197" customFormat="1" ht="18" customHeight="1" spans="1:2">
      <c r="A160" s="195" t="s">
        <v>799</v>
      </c>
      <c r="B160" s="196">
        <v>63</v>
      </c>
    </row>
    <row r="161" s="197" customFormat="1" ht="18" customHeight="1" spans="1:2">
      <c r="A161" s="195" t="s">
        <v>800</v>
      </c>
      <c r="B161" s="196">
        <v>1668</v>
      </c>
    </row>
    <row r="162" s="197" customFormat="1" ht="18" customHeight="1" spans="1:2">
      <c r="A162" s="195" t="s">
        <v>709</v>
      </c>
      <c r="B162" s="196">
        <v>912</v>
      </c>
    </row>
    <row r="163" s="197" customFormat="1" ht="18" customHeight="1" spans="1:2">
      <c r="A163" s="195" t="s">
        <v>710</v>
      </c>
      <c r="B163" s="196">
        <v>473</v>
      </c>
    </row>
    <row r="164" s="197" customFormat="1" ht="18" customHeight="1" spans="1:2">
      <c r="A164" s="195" t="s">
        <v>711</v>
      </c>
      <c r="B164" s="196">
        <v>0</v>
      </c>
    </row>
    <row r="165" s="197" customFormat="1" ht="18" customHeight="1" spans="1:2">
      <c r="A165" s="195" t="s">
        <v>801</v>
      </c>
      <c r="B165" s="196">
        <v>0</v>
      </c>
    </row>
    <row r="166" s="197" customFormat="1" ht="18" customHeight="1" spans="1:2">
      <c r="A166" s="195" t="s">
        <v>718</v>
      </c>
      <c r="B166" s="196">
        <v>63</v>
      </c>
    </row>
    <row r="167" s="197" customFormat="1" ht="18" customHeight="1" spans="1:2">
      <c r="A167" s="195" t="s">
        <v>802</v>
      </c>
      <c r="B167" s="196">
        <v>220</v>
      </c>
    </row>
    <row r="168" s="197" customFormat="1" ht="18" customHeight="1" spans="1:2">
      <c r="A168" s="195" t="s">
        <v>803</v>
      </c>
      <c r="B168" s="196">
        <v>5553</v>
      </c>
    </row>
    <row r="169" s="197" customFormat="1" ht="18" customHeight="1" spans="1:2">
      <c r="A169" s="195" t="s">
        <v>709</v>
      </c>
      <c r="B169" s="196">
        <v>2828</v>
      </c>
    </row>
    <row r="170" s="197" customFormat="1" ht="18" customHeight="1" spans="1:2">
      <c r="A170" s="195" t="s">
        <v>710</v>
      </c>
      <c r="B170" s="196">
        <v>1757</v>
      </c>
    </row>
    <row r="171" s="197" customFormat="1" ht="18" customHeight="1" spans="1:2">
      <c r="A171" s="195" t="s">
        <v>711</v>
      </c>
      <c r="B171" s="196">
        <v>0</v>
      </c>
    </row>
    <row r="172" s="197" customFormat="1" ht="18" customHeight="1" spans="1:2">
      <c r="A172" s="195" t="s">
        <v>804</v>
      </c>
      <c r="B172" s="196">
        <v>0</v>
      </c>
    </row>
    <row r="173" s="197" customFormat="1" ht="18" customHeight="1" spans="1:2">
      <c r="A173" s="195" t="s">
        <v>718</v>
      </c>
      <c r="B173" s="196">
        <v>2</v>
      </c>
    </row>
    <row r="174" s="197" customFormat="1" ht="18" customHeight="1" spans="1:2">
      <c r="A174" s="195" t="s">
        <v>805</v>
      </c>
      <c r="B174" s="196">
        <v>966</v>
      </c>
    </row>
    <row r="175" s="197" customFormat="1" ht="18" customHeight="1" spans="1:2">
      <c r="A175" s="195" t="s">
        <v>806</v>
      </c>
      <c r="B175" s="196">
        <v>1479</v>
      </c>
    </row>
    <row r="176" s="197" customFormat="1" ht="18" customHeight="1" spans="1:2">
      <c r="A176" s="195" t="s">
        <v>709</v>
      </c>
      <c r="B176" s="196">
        <v>763</v>
      </c>
    </row>
    <row r="177" s="197" customFormat="1" ht="18" customHeight="1" spans="1:2">
      <c r="A177" s="195" t="s">
        <v>710</v>
      </c>
      <c r="B177" s="196">
        <v>468</v>
      </c>
    </row>
    <row r="178" s="197" customFormat="1" ht="18" customHeight="1" spans="1:2">
      <c r="A178" s="195" t="s">
        <v>711</v>
      </c>
      <c r="B178" s="196">
        <v>0</v>
      </c>
    </row>
    <row r="179" s="197" customFormat="1" ht="18" customHeight="1" spans="1:2">
      <c r="A179" s="195" t="s">
        <v>807</v>
      </c>
      <c r="B179" s="196">
        <v>0</v>
      </c>
    </row>
    <row r="180" s="197" customFormat="1" ht="18" customHeight="1" spans="1:2">
      <c r="A180" s="195" t="s">
        <v>718</v>
      </c>
      <c r="B180" s="196">
        <v>0</v>
      </c>
    </row>
    <row r="181" s="197" customFormat="1" ht="18" customHeight="1" spans="1:2">
      <c r="A181" s="195" t="s">
        <v>808</v>
      </c>
      <c r="B181" s="196">
        <v>248</v>
      </c>
    </row>
    <row r="182" s="197" customFormat="1" ht="18" customHeight="1" spans="1:2">
      <c r="A182" s="195" t="s">
        <v>809</v>
      </c>
      <c r="B182" s="196">
        <v>1782</v>
      </c>
    </row>
    <row r="183" s="197" customFormat="1" ht="18" customHeight="1" spans="1:2">
      <c r="A183" s="195" t="s">
        <v>709</v>
      </c>
      <c r="B183" s="196">
        <v>692</v>
      </c>
    </row>
    <row r="184" s="197" customFormat="1" ht="18" customHeight="1" spans="1:2">
      <c r="A184" s="195" t="s">
        <v>710</v>
      </c>
      <c r="B184" s="196">
        <v>1090</v>
      </c>
    </row>
    <row r="185" s="197" customFormat="1" ht="18" customHeight="1" spans="1:2">
      <c r="A185" s="195" t="s">
        <v>711</v>
      </c>
      <c r="B185" s="196">
        <v>0</v>
      </c>
    </row>
    <row r="186" s="197" customFormat="1" ht="18" customHeight="1" spans="1:2">
      <c r="A186" s="195" t="s">
        <v>810</v>
      </c>
      <c r="B186" s="196">
        <v>0</v>
      </c>
    </row>
    <row r="187" s="197" customFormat="1" ht="18" customHeight="1" spans="1:2">
      <c r="A187" s="195" t="s">
        <v>718</v>
      </c>
      <c r="B187" s="196">
        <v>0</v>
      </c>
    </row>
    <row r="188" s="197" customFormat="1" ht="18" customHeight="1" spans="1:2">
      <c r="A188" s="195" t="s">
        <v>811</v>
      </c>
      <c r="B188" s="196">
        <v>0</v>
      </c>
    </row>
    <row r="189" s="197" customFormat="1" ht="18" customHeight="1" spans="1:2">
      <c r="A189" s="195" t="s">
        <v>812</v>
      </c>
      <c r="B189" s="196">
        <v>704</v>
      </c>
    </row>
    <row r="190" s="197" customFormat="1" ht="18" customHeight="1" spans="1:2">
      <c r="A190" s="195" t="s">
        <v>709</v>
      </c>
      <c r="B190" s="196">
        <v>469</v>
      </c>
    </row>
    <row r="191" s="197" customFormat="1" ht="18" customHeight="1" spans="1:2">
      <c r="A191" s="195" t="s">
        <v>710</v>
      </c>
      <c r="B191" s="196">
        <v>235</v>
      </c>
    </row>
    <row r="192" s="197" customFormat="1" ht="18" customHeight="1" spans="1:2">
      <c r="A192" s="195" t="s">
        <v>711</v>
      </c>
      <c r="B192" s="196">
        <v>0</v>
      </c>
    </row>
    <row r="193" s="197" customFormat="1" ht="18" customHeight="1" spans="1:2">
      <c r="A193" s="195" t="s">
        <v>813</v>
      </c>
      <c r="B193" s="196">
        <v>0</v>
      </c>
    </row>
    <row r="194" s="197" customFormat="1" ht="18" customHeight="1" spans="1:2">
      <c r="A194" s="195" t="s">
        <v>814</v>
      </c>
      <c r="B194" s="196">
        <v>0</v>
      </c>
    </row>
    <row r="195" s="197" customFormat="1" ht="18" customHeight="1" spans="1:2">
      <c r="A195" s="195" t="s">
        <v>718</v>
      </c>
      <c r="B195" s="196">
        <v>0</v>
      </c>
    </row>
    <row r="196" s="197" customFormat="1" ht="18" customHeight="1" spans="1:2">
      <c r="A196" s="195" t="s">
        <v>815</v>
      </c>
      <c r="B196" s="196">
        <v>0</v>
      </c>
    </row>
    <row r="197" s="197" customFormat="1" ht="18" customHeight="1" spans="1:2">
      <c r="A197" s="195" t="s">
        <v>816</v>
      </c>
      <c r="B197" s="196">
        <v>254</v>
      </c>
    </row>
    <row r="198" s="197" customFormat="1" ht="18" customHeight="1" spans="1:2">
      <c r="A198" s="195" t="s">
        <v>709</v>
      </c>
      <c r="B198" s="196">
        <v>205</v>
      </c>
    </row>
    <row r="199" s="197" customFormat="1" ht="18" customHeight="1" spans="1:2">
      <c r="A199" s="195" t="s">
        <v>710</v>
      </c>
      <c r="B199" s="196">
        <v>49</v>
      </c>
    </row>
    <row r="200" s="197" customFormat="1" ht="18" customHeight="1" spans="1:2">
      <c r="A200" s="195" t="s">
        <v>711</v>
      </c>
      <c r="B200" s="196">
        <v>0</v>
      </c>
    </row>
    <row r="201" s="197" customFormat="1" ht="18" customHeight="1" spans="1:2">
      <c r="A201" s="195" t="s">
        <v>718</v>
      </c>
      <c r="B201" s="196">
        <v>0</v>
      </c>
    </row>
    <row r="202" s="197" customFormat="1" ht="18" customHeight="1" spans="1:2">
      <c r="A202" s="195" t="s">
        <v>817</v>
      </c>
      <c r="B202" s="196">
        <v>0</v>
      </c>
    </row>
    <row r="203" s="197" customFormat="1" ht="18" customHeight="1" spans="1:2">
      <c r="A203" s="195" t="s">
        <v>818</v>
      </c>
      <c r="B203" s="196">
        <v>3</v>
      </c>
    </row>
    <row r="204" s="197" customFormat="1" ht="18" customHeight="1" spans="1:2">
      <c r="A204" s="195" t="s">
        <v>709</v>
      </c>
      <c r="B204" s="196">
        <v>0</v>
      </c>
    </row>
    <row r="205" s="197" customFormat="1" ht="18" customHeight="1" spans="1:2">
      <c r="A205" s="195" t="s">
        <v>710</v>
      </c>
      <c r="B205" s="196">
        <v>3</v>
      </c>
    </row>
    <row r="206" s="197" customFormat="1" ht="18" customHeight="1" spans="1:2">
      <c r="A206" s="195" t="s">
        <v>711</v>
      </c>
      <c r="B206" s="196">
        <v>0</v>
      </c>
    </row>
    <row r="207" s="197" customFormat="1" ht="18" customHeight="1" spans="1:2">
      <c r="A207" s="195" t="s">
        <v>718</v>
      </c>
      <c r="B207" s="196">
        <v>0</v>
      </c>
    </row>
    <row r="208" s="197" customFormat="1" ht="18" customHeight="1" spans="1:2">
      <c r="A208" s="195" t="s">
        <v>819</v>
      </c>
      <c r="B208" s="196">
        <v>0</v>
      </c>
    </row>
    <row r="209" s="197" customFormat="1" ht="18" customHeight="1" spans="1:2">
      <c r="A209" s="195" t="s">
        <v>820</v>
      </c>
      <c r="B209" s="196">
        <v>0</v>
      </c>
    </row>
    <row r="210" s="197" customFormat="1" ht="18" customHeight="1" spans="1:2">
      <c r="A210" s="195" t="s">
        <v>709</v>
      </c>
      <c r="B210" s="196">
        <v>0</v>
      </c>
    </row>
    <row r="211" s="197" customFormat="1" ht="18" customHeight="1" spans="1:2">
      <c r="A211" s="195" t="s">
        <v>710</v>
      </c>
      <c r="B211" s="196">
        <v>0</v>
      </c>
    </row>
    <row r="212" s="197" customFormat="1" ht="18" customHeight="1" spans="1:2">
      <c r="A212" s="195" t="s">
        <v>711</v>
      </c>
      <c r="B212" s="196">
        <v>0</v>
      </c>
    </row>
    <row r="213" s="197" customFormat="1" ht="18" customHeight="1" spans="1:2">
      <c r="A213" s="195" t="s">
        <v>821</v>
      </c>
      <c r="B213" s="196">
        <v>0</v>
      </c>
    </row>
    <row r="214" s="197" customFormat="1" ht="18" customHeight="1" spans="1:2">
      <c r="A214" s="195" t="s">
        <v>718</v>
      </c>
      <c r="B214" s="196">
        <v>0</v>
      </c>
    </row>
    <row r="215" s="197" customFormat="1" ht="18" customHeight="1" spans="1:2">
      <c r="A215" s="195" t="s">
        <v>822</v>
      </c>
      <c r="B215" s="196">
        <v>0</v>
      </c>
    </row>
    <row r="216" s="197" customFormat="1" ht="18" customHeight="1" spans="1:2">
      <c r="A216" s="195" t="s">
        <v>823</v>
      </c>
      <c r="B216" s="196">
        <v>5503</v>
      </c>
    </row>
    <row r="217" s="197" customFormat="1" ht="18" customHeight="1" spans="1:2">
      <c r="A217" s="195" t="s">
        <v>709</v>
      </c>
      <c r="B217" s="196">
        <v>2453</v>
      </c>
    </row>
    <row r="218" s="197" customFormat="1" ht="18" customHeight="1" spans="1:2">
      <c r="A218" s="195" t="s">
        <v>710</v>
      </c>
      <c r="B218" s="196">
        <v>109</v>
      </c>
    </row>
    <row r="219" s="197" customFormat="1" ht="18" customHeight="1" spans="1:2">
      <c r="A219" s="195" t="s">
        <v>711</v>
      </c>
      <c r="B219" s="196">
        <v>0</v>
      </c>
    </row>
    <row r="220" s="197" customFormat="1" ht="18" customHeight="1" spans="1:2">
      <c r="A220" s="195" t="s">
        <v>824</v>
      </c>
      <c r="B220" s="196">
        <v>40</v>
      </c>
    </row>
    <row r="221" s="197" customFormat="1" ht="18" customHeight="1" spans="1:2">
      <c r="A221" s="195" t="s">
        <v>825</v>
      </c>
      <c r="B221" s="196">
        <v>80</v>
      </c>
    </row>
    <row r="222" s="197" customFormat="1" ht="18" customHeight="1" spans="1:2">
      <c r="A222" s="195" t="s">
        <v>750</v>
      </c>
      <c r="B222" s="196">
        <v>0</v>
      </c>
    </row>
    <row r="223" s="197" customFormat="1" ht="18" customHeight="1" spans="1:2">
      <c r="A223" s="195" t="s">
        <v>826</v>
      </c>
      <c r="B223" s="196">
        <v>0</v>
      </c>
    </row>
    <row r="224" s="197" customFormat="1" ht="18" customHeight="1" spans="1:2">
      <c r="A224" s="195" t="s">
        <v>827</v>
      </c>
      <c r="B224" s="196">
        <v>35</v>
      </c>
    </row>
    <row r="225" s="197" customFormat="1" ht="18" customHeight="1" spans="1:2">
      <c r="A225" s="195" t="s">
        <v>828</v>
      </c>
      <c r="B225" s="196">
        <v>0</v>
      </c>
    </row>
    <row r="226" s="197" customFormat="1" ht="18" customHeight="1" spans="1:2">
      <c r="A226" s="195" t="s">
        <v>829</v>
      </c>
      <c r="B226" s="196">
        <v>0</v>
      </c>
    </row>
    <row r="227" s="197" customFormat="1" ht="18" customHeight="1" spans="1:2">
      <c r="A227" s="195" t="s">
        <v>830</v>
      </c>
      <c r="B227" s="196">
        <v>561</v>
      </c>
    </row>
    <row r="228" s="197" customFormat="1" ht="18" customHeight="1" spans="1:2">
      <c r="A228" s="195" t="s">
        <v>831</v>
      </c>
      <c r="B228" s="196">
        <v>1159</v>
      </c>
    </row>
    <row r="229" s="197" customFormat="1" ht="18" customHeight="1" spans="1:2">
      <c r="A229" s="195" t="s">
        <v>718</v>
      </c>
      <c r="B229" s="196">
        <v>774</v>
      </c>
    </row>
    <row r="230" s="197" customFormat="1" ht="18" customHeight="1" spans="1:2">
      <c r="A230" s="195" t="s">
        <v>832</v>
      </c>
      <c r="B230" s="196">
        <v>292</v>
      </c>
    </row>
    <row r="231" s="197" customFormat="1" ht="18" customHeight="1" spans="1:2">
      <c r="A231" s="195" t="s">
        <v>833</v>
      </c>
      <c r="B231" s="196">
        <v>2060</v>
      </c>
    </row>
    <row r="232" s="197" customFormat="1" ht="18" customHeight="1" spans="1:2">
      <c r="A232" s="195" t="s">
        <v>834</v>
      </c>
      <c r="B232" s="196">
        <v>0</v>
      </c>
    </row>
    <row r="233" s="197" customFormat="1" ht="18" customHeight="1" spans="1:2">
      <c r="A233" s="195" t="s">
        <v>835</v>
      </c>
      <c r="B233" s="196">
        <v>2060</v>
      </c>
    </row>
    <row r="234" s="197" customFormat="1" ht="18" customHeight="1" spans="1:2">
      <c r="A234" s="195" t="s">
        <v>1725</v>
      </c>
      <c r="B234" s="196">
        <v>0</v>
      </c>
    </row>
    <row r="235" s="197" customFormat="1" ht="18" customHeight="1" spans="1:2">
      <c r="A235" s="195" t="s">
        <v>837</v>
      </c>
      <c r="B235" s="196">
        <v>0</v>
      </c>
    </row>
    <row r="236" s="197" customFormat="1" ht="18" customHeight="1" spans="1:2">
      <c r="A236" s="195" t="s">
        <v>709</v>
      </c>
      <c r="B236" s="196">
        <v>0</v>
      </c>
    </row>
    <row r="237" s="197" customFormat="1" ht="18" customHeight="1" spans="1:2">
      <c r="A237" s="195" t="s">
        <v>710</v>
      </c>
      <c r="B237" s="196">
        <v>0</v>
      </c>
    </row>
    <row r="238" s="197" customFormat="1" ht="18" customHeight="1" spans="1:2">
      <c r="A238" s="195" t="s">
        <v>711</v>
      </c>
      <c r="B238" s="196">
        <v>0</v>
      </c>
    </row>
    <row r="239" s="197" customFormat="1" ht="18" customHeight="1" spans="1:2">
      <c r="A239" s="195" t="s">
        <v>804</v>
      </c>
      <c r="B239" s="196">
        <v>0</v>
      </c>
    </row>
    <row r="240" s="197" customFormat="1" ht="18" customHeight="1" spans="1:2">
      <c r="A240" s="195" t="s">
        <v>718</v>
      </c>
      <c r="B240" s="196">
        <v>0</v>
      </c>
    </row>
    <row r="241" s="197" customFormat="1" ht="18" customHeight="1" spans="1:2">
      <c r="A241" s="195" t="s">
        <v>838</v>
      </c>
      <c r="B241" s="196">
        <v>0</v>
      </c>
    </row>
    <row r="242" s="197" customFormat="1" ht="18" customHeight="1" spans="1:2">
      <c r="A242" s="195" t="s">
        <v>839</v>
      </c>
      <c r="B242" s="196">
        <v>0</v>
      </c>
    </row>
    <row r="243" s="197" customFormat="1" ht="18" customHeight="1" spans="1:2">
      <c r="A243" s="195" t="s">
        <v>840</v>
      </c>
      <c r="B243" s="196">
        <v>0</v>
      </c>
    </row>
    <row r="244" s="197" customFormat="1" ht="18" customHeight="1" spans="1:2">
      <c r="A244" s="195" t="s">
        <v>841</v>
      </c>
      <c r="B244" s="196">
        <v>0</v>
      </c>
    </row>
    <row r="245" s="197" customFormat="1" ht="18" customHeight="1" spans="1:2">
      <c r="A245" s="195" t="s">
        <v>842</v>
      </c>
      <c r="B245" s="196">
        <v>0</v>
      </c>
    </row>
    <row r="246" s="197" customFormat="1" ht="18" customHeight="1" spans="1:2">
      <c r="A246" s="195" t="s">
        <v>843</v>
      </c>
      <c r="B246" s="196">
        <v>0</v>
      </c>
    </row>
    <row r="247" s="197" customFormat="1" ht="18" customHeight="1" spans="1:2">
      <c r="A247" s="195" t="s">
        <v>844</v>
      </c>
      <c r="B247" s="196">
        <v>0</v>
      </c>
    </row>
    <row r="248" s="197" customFormat="1" ht="18" customHeight="1" spans="1:2">
      <c r="A248" s="195" t="s">
        <v>845</v>
      </c>
      <c r="B248" s="196">
        <v>0</v>
      </c>
    </row>
    <row r="249" s="197" customFormat="1" ht="18" customHeight="1" spans="1:2">
      <c r="A249" s="195" t="s">
        <v>846</v>
      </c>
      <c r="B249" s="196">
        <v>0</v>
      </c>
    </row>
    <row r="250" s="197" customFormat="1" ht="18" customHeight="1" spans="1:2">
      <c r="A250" s="195" t="s">
        <v>847</v>
      </c>
      <c r="B250" s="196">
        <v>0</v>
      </c>
    </row>
    <row r="251" s="197" customFormat="1" ht="18" customHeight="1" spans="1:2">
      <c r="A251" s="195" t="s">
        <v>848</v>
      </c>
      <c r="B251" s="196">
        <v>0</v>
      </c>
    </row>
    <row r="252" s="197" customFormat="1" ht="18" customHeight="1" spans="1:2">
      <c r="A252" s="195" t="s">
        <v>849</v>
      </c>
      <c r="B252" s="196">
        <v>0</v>
      </c>
    </row>
    <row r="253" s="197" customFormat="1" ht="18" customHeight="1" spans="1:2">
      <c r="A253" s="195" t="s">
        <v>850</v>
      </c>
      <c r="B253" s="196">
        <v>0</v>
      </c>
    </row>
    <row r="254" s="197" customFormat="1" ht="18" customHeight="1" spans="1:2">
      <c r="A254" s="195" t="s">
        <v>851</v>
      </c>
      <c r="B254" s="196">
        <v>0</v>
      </c>
    </row>
    <row r="255" s="197" customFormat="1" ht="18" customHeight="1" spans="1:2">
      <c r="A255" s="195" t="s">
        <v>852</v>
      </c>
      <c r="B255" s="196">
        <v>0</v>
      </c>
    </row>
    <row r="256" s="197" customFormat="1" ht="18" customHeight="1" spans="1:2">
      <c r="A256" s="195" t="s">
        <v>853</v>
      </c>
      <c r="B256" s="196">
        <v>0</v>
      </c>
    </row>
    <row r="257" s="197" customFormat="1" ht="18" customHeight="1" spans="1:2">
      <c r="A257" s="195" t="s">
        <v>854</v>
      </c>
      <c r="B257" s="196">
        <v>0</v>
      </c>
    </row>
    <row r="258" s="197" customFormat="1" ht="18" customHeight="1" spans="1:2">
      <c r="A258" s="195" t="s">
        <v>855</v>
      </c>
      <c r="B258" s="196">
        <v>0</v>
      </c>
    </row>
    <row r="259" s="197" customFormat="1" ht="18" customHeight="1" spans="1:2">
      <c r="A259" s="195" t="s">
        <v>856</v>
      </c>
      <c r="B259" s="196">
        <v>0</v>
      </c>
    </row>
    <row r="260" s="197" customFormat="1" ht="18" customHeight="1" spans="1:2">
      <c r="A260" s="195" t="s">
        <v>857</v>
      </c>
      <c r="B260" s="196">
        <v>0</v>
      </c>
    </row>
    <row r="261" s="197" customFormat="1" ht="18" customHeight="1" spans="1:2">
      <c r="A261" s="195" t="s">
        <v>858</v>
      </c>
      <c r="B261" s="196">
        <v>0</v>
      </c>
    </row>
    <row r="262" s="197" customFormat="1" ht="18" customHeight="1" spans="1:2">
      <c r="A262" s="210" t="s">
        <v>859</v>
      </c>
      <c r="B262" s="196">
        <v>0</v>
      </c>
    </row>
    <row r="263" s="197" customFormat="1" ht="18" customHeight="1" spans="1:2">
      <c r="A263" s="195" t="s">
        <v>860</v>
      </c>
      <c r="B263" s="196">
        <v>0</v>
      </c>
    </row>
    <row r="264" s="197" customFormat="1" ht="18" customHeight="1" spans="1:2">
      <c r="A264" s="195" t="s">
        <v>861</v>
      </c>
      <c r="B264" s="196">
        <v>0</v>
      </c>
    </row>
    <row r="265" s="197" customFormat="1" ht="18" customHeight="1" spans="1:2">
      <c r="A265" s="195" t="s">
        <v>862</v>
      </c>
      <c r="B265" s="196">
        <v>0</v>
      </c>
    </row>
    <row r="266" s="197" customFormat="1" ht="18" customHeight="1" spans="1:2">
      <c r="A266" s="195" t="s">
        <v>863</v>
      </c>
      <c r="B266" s="196">
        <v>0</v>
      </c>
    </row>
    <row r="267" s="197" customFormat="1" ht="18" customHeight="1" spans="1:2">
      <c r="A267" s="195" t="s">
        <v>709</v>
      </c>
      <c r="B267" s="196">
        <v>0</v>
      </c>
    </row>
    <row r="268" s="197" customFormat="1" ht="18" customHeight="1" spans="1:2">
      <c r="A268" s="195" t="s">
        <v>710</v>
      </c>
      <c r="B268" s="196">
        <v>0</v>
      </c>
    </row>
    <row r="269" s="197" customFormat="1" ht="18" customHeight="1" spans="1:2">
      <c r="A269" s="195" t="s">
        <v>711</v>
      </c>
      <c r="B269" s="196">
        <v>0</v>
      </c>
    </row>
    <row r="270" s="197" customFormat="1" ht="18" customHeight="1" spans="1:2">
      <c r="A270" s="195" t="s">
        <v>718</v>
      </c>
      <c r="B270" s="196">
        <v>0</v>
      </c>
    </row>
    <row r="271" s="197" customFormat="1" ht="18" customHeight="1" spans="1:2">
      <c r="A271" s="195" t="s">
        <v>864</v>
      </c>
      <c r="B271" s="196">
        <v>0</v>
      </c>
    </row>
    <row r="272" s="197" customFormat="1" ht="18" customHeight="1" spans="1:2">
      <c r="A272" s="195" t="s">
        <v>865</v>
      </c>
      <c r="B272" s="196">
        <v>0</v>
      </c>
    </row>
    <row r="273" s="197" customFormat="1" ht="18" customHeight="1" spans="1:2">
      <c r="A273" s="195" t="s">
        <v>866</v>
      </c>
      <c r="B273" s="196">
        <v>0</v>
      </c>
    </row>
    <row r="274" s="197" customFormat="1" ht="18" customHeight="1" spans="1:2">
      <c r="A274" s="195" t="s">
        <v>1726</v>
      </c>
      <c r="B274" s="196">
        <v>910</v>
      </c>
    </row>
    <row r="275" s="197" customFormat="1" ht="18" customHeight="1" spans="1:2">
      <c r="A275" s="195" t="s">
        <v>868</v>
      </c>
      <c r="B275" s="196">
        <v>0</v>
      </c>
    </row>
    <row r="276" s="197" customFormat="1" ht="18" customHeight="1" spans="1:2">
      <c r="A276" s="195" t="s">
        <v>869</v>
      </c>
      <c r="B276" s="196">
        <v>0</v>
      </c>
    </row>
    <row r="277" s="197" customFormat="1" ht="18" customHeight="1" spans="1:2">
      <c r="A277" s="195" t="s">
        <v>870</v>
      </c>
      <c r="B277" s="196">
        <v>0</v>
      </c>
    </row>
    <row r="278" s="197" customFormat="1" ht="18" customHeight="1" spans="1:2">
      <c r="A278" s="195" t="s">
        <v>871</v>
      </c>
      <c r="B278" s="196">
        <v>0</v>
      </c>
    </row>
    <row r="279" s="197" customFormat="1" ht="18" customHeight="1" spans="1:2">
      <c r="A279" s="195" t="s">
        <v>872</v>
      </c>
      <c r="B279" s="196">
        <v>0</v>
      </c>
    </row>
    <row r="280" s="197" customFormat="1" ht="18" customHeight="1" spans="1:2">
      <c r="A280" s="195" t="s">
        <v>873</v>
      </c>
      <c r="B280" s="196">
        <v>0</v>
      </c>
    </row>
    <row r="281" s="197" customFormat="1" ht="18" customHeight="1" spans="1:2">
      <c r="A281" s="195" t="s">
        <v>874</v>
      </c>
      <c r="B281" s="196">
        <v>0</v>
      </c>
    </row>
    <row r="282" s="197" customFormat="1" ht="18" customHeight="1" spans="1:2">
      <c r="A282" s="195" t="s">
        <v>875</v>
      </c>
      <c r="B282" s="196">
        <v>0</v>
      </c>
    </row>
    <row r="283" s="197" customFormat="1" ht="18" customHeight="1" spans="1:2">
      <c r="A283" s="195" t="s">
        <v>876</v>
      </c>
      <c r="B283" s="196">
        <v>910</v>
      </c>
    </row>
    <row r="284" s="197" customFormat="1" ht="18" customHeight="1" spans="1:2">
      <c r="A284" s="195" t="s">
        <v>877</v>
      </c>
      <c r="B284" s="196">
        <v>30</v>
      </c>
    </row>
    <row r="285" s="197" customFormat="1" ht="18" customHeight="1" spans="1:2">
      <c r="A285" s="195" t="s">
        <v>878</v>
      </c>
      <c r="B285" s="196">
        <v>0</v>
      </c>
    </row>
    <row r="286" s="197" customFormat="1" ht="18" customHeight="1" spans="1:2">
      <c r="A286" s="195" t="s">
        <v>879</v>
      </c>
      <c r="B286" s="196">
        <v>512</v>
      </c>
    </row>
    <row r="287" s="197" customFormat="1" ht="18" customHeight="1" spans="1:2">
      <c r="A287" s="195" t="s">
        <v>880</v>
      </c>
      <c r="B287" s="196">
        <v>0</v>
      </c>
    </row>
    <row r="288" s="197" customFormat="1" ht="18" customHeight="1" spans="1:2">
      <c r="A288" s="195" t="s">
        <v>881</v>
      </c>
      <c r="B288" s="196">
        <v>86</v>
      </c>
    </row>
    <row r="289" s="197" customFormat="1" ht="18" customHeight="1" spans="1:2">
      <c r="A289" s="195" t="s">
        <v>882</v>
      </c>
      <c r="B289" s="196">
        <v>0</v>
      </c>
    </row>
    <row r="290" s="197" customFormat="1" ht="18" customHeight="1" spans="1:2">
      <c r="A290" s="195" t="s">
        <v>883</v>
      </c>
      <c r="B290" s="196">
        <v>282</v>
      </c>
    </row>
    <row r="291" s="197" customFormat="1" ht="18" customHeight="1" spans="1:2">
      <c r="A291" s="195" t="s">
        <v>884</v>
      </c>
      <c r="B291" s="196">
        <v>0</v>
      </c>
    </row>
    <row r="292" s="197" customFormat="1" ht="18" customHeight="1" spans="1:2">
      <c r="A292" s="195" t="s">
        <v>885</v>
      </c>
      <c r="B292" s="196">
        <v>0</v>
      </c>
    </row>
    <row r="293" s="197" customFormat="1" ht="18" customHeight="1" spans="1:2">
      <c r="A293" s="195" t="s">
        <v>1727</v>
      </c>
      <c r="B293" s="196">
        <v>32038</v>
      </c>
    </row>
    <row r="294" s="197" customFormat="1" ht="18" customHeight="1" spans="1:2">
      <c r="A294" s="195" t="s">
        <v>887</v>
      </c>
      <c r="B294" s="196">
        <v>0</v>
      </c>
    </row>
    <row r="295" s="197" customFormat="1" ht="18" customHeight="1" spans="1:2">
      <c r="A295" s="195" t="s">
        <v>888</v>
      </c>
      <c r="B295" s="196">
        <v>0</v>
      </c>
    </row>
    <row r="296" s="197" customFormat="1" ht="18" customHeight="1" spans="1:2">
      <c r="A296" s="195" t="s">
        <v>889</v>
      </c>
      <c r="B296" s="196">
        <v>0</v>
      </c>
    </row>
    <row r="297" s="197" customFormat="1" ht="18" customHeight="1" spans="1:2">
      <c r="A297" s="195" t="s">
        <v>890</v>
      </c>
      <c r="B297" s="196">
        <v>27409</v>
      </c>
    </row>
    <row r="298" s="197" customFormat="1" ht="18" customHeight="1" spans="1:2">
      <c r="A298" s="195" t="s">
        <v>709</v>
      </c>
      <c r="B298" s="196">
        <v>10080</v>
      </c>
    </row>
    <row r="299" s="197" customFormat="1" ht="18" customHeight="1" spans="1:2">
      <c r="A299" s="195" t="s">
        <v>710</v>
      </c>
      <c r="B299" s="196">
        <v>17241</v>
      </c>
    </row>
    <row r="300" s="197" customFormat="1" ht="18" customHeight="1" spans="1:2">
      <c r="A300" s="195" t="s">
        <v>711</v>
      </c>
      <c r="B300" s="196">
        <v>0</v>
      </c>
    </row>
    <row r="301" s="197" customFormat="1" ht="18" customHeight="1" spans="1:2">
      <c r="A301" s="195" t="s">
        <v>750</v>
      </c>
      <c r="B301" s="196">
        <v>0</v>
      </c>
    </row>
    <row r="302" s="197" customFormat="1" ht="18" customHeight="1" spans="1:2">
      <c r="A302" s="195" t="s">
        <v>891</v>
      </c>
      <c r="B302" s="196">
        <v>0</v>
      </c>
    </row>
    <row r="303" s="197" customFormat="1" ht="18" customHeight="1" spans="1:2">
      <c r="A303" s="195" t="s">
        <v>892</v>
      </c>
      <c r="B303" s="196">
        <v>0</v>
      </c>
    </row>
    <row r="304" s="197" customFormat="1" ht="18" customHeight="1" spans="1:2">
      <c r="A304" s="195" t="s">
        <v>893</v>
      </c>
      <c r="B304" s="196">
        <v>0</v>
      </c>
    </row>
    <row r="305" s="197" customFormat="1" ht="18" customHeight="1" spans="1:2">
      <c r="A305" s="195" t="s">
        <v>894</v>
      </c>
      <c r="B305" s="196">
        <v>0</v>
      </c>
    </row>
    <row r="306" s="197" customFormat="1" ht="18" customHeight="1" spans="1:2">
      <c r="A306" s="195" t="s">
        <v>718</v>
      </c>
      <c r="B306" s="196">
        <v>0</v>
      </c>
    </row>
    <row r="307" s="197" customFormat="1" ht="18" customHeight="1" spans="1:2">
      <c r="A307" s="195" t="s">
        <v>895</v>
      </c>
      <c r="B307" s="196">
        <v>88</v>
      </c>
    </row>
    <row r="308" s="197" customFormat="1" ht="18" customHeight="1" spans="1:2">
      <c r="A308" s="195" t="s">
        <v>896</v>
      </c>
      <c r="B308" s="196">
        <v>278</v>
      </c>
    </row>
    <row r="309" s="197" customFormat="1" ht="18" customHeight="1" spans="1:2">
      <c r="A309" s="195" t="s">
        <v>709</v>
      </c>
      <c r="B309" s="196">
        <v>118</v>
      </c>
    </row>
    <row r="310" s="197" customFormat="1" ht="18" customHeight="1" spans="1:2">
      <c r="A310" s="195" t="s">
        <v>710</v>
      </c>
      <c r="B310" s="196">
        <v>0</v>
      </c>
    </row>
    <row r="311" s="197" customFormat="1" ht="18" customHeight="1" spans="1:2">
      <c r="A311" s="195" t="s">
        <v>711</v>
      </c>
      <c r="B311" s="196">
        <v>0</v>
      </c>
    </row>
    <row r="312" s="197" customFormat="1" ht="18" customHeight="1" spans="1:2">
      <c r="A312" s="195" t="s">
        <v>897</v>
      </c>
      <c r="B312" s="196">
        <v>0</v>
      </c>
    </row>
    <row r="313" s="197" customFormat="1" ht="18" customHeight="1" spans="1:2">
      <c r="A313" s="195" t="s">
        <v>718</v>
      </c>
      <c r="B313" s="196">
        <v>0</v>
      </c>
    </row>
    <row r="314" s="197" customFormat="1" ht="18" customHeight="1" spans="1:2">
      <c r="A314" s="195" t="s">
        <v>898</v>
      </c>
      <c r="B314" s="196">
        <v>160</v>
      </c>
    </row>
    <row r="315" s="197" customFormat="1" ht="18" customHeight="1" spans="1:2">
      <c r="A315" s="195" t="s">
        <v>899</v>
      </c>
      <c r="B315" s="196">
        <v>560</v>
      </c>
    </row>
    <row r="316" s="197" customFormat="1" ht="18" customHeight="1" spans="1:2">
      <c r="A316" s="195" t="s">
        <v>709</v>
      </c>
      <c r="B316" s="196">
        <v>0</v>
      </c>
    </row>
    <row r="317" s="197" customFormat="1" ht="18" customHeight="1" spans="1:2">
      <c r="A317" s="195" t="s">
        <v>710</v>
      </c>
      <c r="B317" s="196">
        <v>560</v>
      </c>
    </row>
    <row r="318" s="197" customFormat="1" ht="18" customHeight="1" spans="1:2">
      <c r="A318" s="195" t="s">
        <v>711</v>
      </c>
      <c r="B318" s="196">
        <v>0</v>
      </c>
    </row>
    <row r="319" s="197" customFormat="1" ht="18" customHeight="1" spans="1:2">
      <c r="A319" s="195" t="s">
        <v>900</v>
      </c>
      <c r="B319" s="196">
        <v>0</v>
      </c>
    </row>
    <row r="320" s="197" customFormat="1" ht="18" customHeight="1" spans="1:2">
      <c r="A320" s="195" t="s">
        <v>901</v>
      </c>
      <c r="B320" s="196">
        <v>0</v>
      </c>
    </row>
    <row r="321" s="197" customFormat="1" ht="18" customHeight="1" spans="1:2">
      <c r="A321" s="195" t="s">
        <v>718</v>
      </c>
      <c r="B321" s="196">
        <v>0</v>
      </c>
    </row>
    <row r="322" s="197" customFormat="1" ht="18" customHeight="1" spans="1:2">
      <c r="A322" s="195" t="s">
        <v>902</v>
      </c>
      <c r="B322" s="196">
        <v>0</v>
      </c>
    </row>
    <row r="323" s="197" customFormat="1" ht="18" customHeight="1" spans="1:2">
      <c r="A323" s="195" t="s">
        <v>903</v>
      </c>
      <c r="B323" s="196">
        <v>0</v>
      </c>
    </row>
    <row r="324" s="197" customFormat="1" ht="18" customHeight="1" spans="1:2">
      <c r="A324" s="195" t="s">
        <v>709</v>
      </c>
      <c r="B324" s="196">
        <v>0</v>
      </c>
    </row>
    <row r="325" s="197" customFormat="1" ht="18" customHeight="1" spans="1:2">
      <c r="A325" s="195" t="s">
        <v>710</v>
      </c>
      <c r="B325" s="196">
        <v>0</v>
      </c>
    </row>
    <row r="326" s="197" customFormat="1" ht="18" customHeight="1" spans="1:2">
      <c r="A326" s="195" t="s">
        <v>711</v>
      </c>
      <c r="B326" s="196">
        <v>0</v>
      </c>
    </row>
    <row r="327" s="197" customFormat="1" ht="18" customHeight="1" spans="1:2">
      <c r="A327" s="195" t="s">
        <v>904</v>
      </c>
      <c r="B327" s="196">
        <v>0</v>
      </c>
    </row>
    <row r="328" s="197" customFormat="1" ht="18" customHeight="1" spans="1:2">
      <c r="A328" s="195" t="s">
        <v>905</v>
      </c>
      <c r="B328" s="196">
        <v>0</v>
      </c>
    </row>
    <row r="329" s="197" customFormat="1" ht="18" customHeight="1" spans="1:2">
      <c r="A329" s="195" t="s">
        <v>906</v>
      </c>
      <c r="B329" s="196">
        <v>0</v>
      </c>
    </row>
    <row r="330" s="197" customFormat="1" ht="18" customHeight="1" spans="1:2">
      <c r="A330" s="195" t="s">
        <v>718</v>
      </c>
      <c r="B330" s="196">
        <v>0</v>
      </c>
    </row>
    <row r="331" s="197" customFormat="1" ht="18" customHeight="1" spans="1:2">
      <c r="A331" s="195" t="s">
        <v>907</v>
      </c>
      <c r="B331" s="196">
        <v>0</v>
      </c>
    </row>
    <row r="332" s="197" customFormat="1" ht="18" customHeight="1" spans="1:2">
      <c r="A332" s="195" t="s">
        <v>908</v>
      </c>
      <c r="B332" s="196">
        <v>1376</v>
      </c>
    </row>
    <row r="333" s="197" customFormat="1" ht="18" customHeight="1" spans="1:2">
      <c r="A333" s="195" t="s">
        <v>709</v>
      </c>
      <c r="B333" s="196">
        <v>809</v>
      </c>
    </row>
    <row r="334" s="197" customFormat="1" ht="18" customHeight="1" spans="1:2">
      <c r="A334" s="195" t="s">
        <v>710</v>
      </c>
      <c r="B334" s="196">
        <v>256</v>
      </c>
    </row>
    <row r="335" s="197" customFormat="1" ht="18" customHeight="1" spans="1:2">
      <c r="A335" s="195" t="s">
        <v>711</v>
      </c>
      <c r="B335" s="196">
        <v>0</v>
      </c>
    </row>
    <row r="336" s="197" customFormat="1" ht="18" customHeight="1" spans="1:2">
      <c r="A336" s="195" t="s">
        <v>909</v>
      </c>
      <c r="B336" s="196">
        <v>0</v>
      </c>
    </row>
    <row r="337" s="197" customFormat="1" ht="18" customHeight="1" spans="1:2">
      <c r="A337" s="195" t="s">
        <v>910</v>
      </c>
      <c r="B337" s="196">
        <v>40</v>
      </c>
    </row>
    <row r="338" s="197" customFormat="1" ht="18" customHeight="1" spans="1:2">
      <c r="A338" s="195" t="s">
        <v>911</v>
      </c>
      <c r="B338" s="196">
        <v>87</v>
      </c>
    </row>
    <row r="339" s="197" customFormat="1" ht="18" customHeight="1" spans="1:2">
      <c r="A339" s="195" t="s">
        <v>912</v>
      </c>
      <c r="B339" s="196">
        <v>84</v>
      </c>
    </row>
    <row r="340" s="197" customFormat="1" ht="18" customHeight="1" spans="1:2">
      <c r="A340" s="195" t="s">
        <v>913</v>
      </c>
      <c r="B340" s="196">
        <v>0</v>
      </c>
    </row>
    <row r="341" s="197" customFormat="1" ht="18" customHeight="1" spans="1:2">
      <c r="A341" s="195" t="s">
        <v>914</v>
      </c>
      <c r="B341" s="196">
        <v>27</v>
      </c>
    </row>
    <row r="342" s="197" customFormat="1" ht="18" customHeight="1" spans="1:2">
      <c r="A342" s="195" t="s">
        <v>915</v>
      </c>
      <c r="B342" s="196">
        <v>0</v>
      </c>
    </row>
    <row r="343" s="197" customFormat="1" ht="18" customHeight="1" spans="1:2">
      <c r="A343" s="195" t="s">
        <v>750</v>
      </c>
      <c r="B343" s="196">
        <v>0</v>
      </c>
    </row>
    <row r="344" s="197" customFormat="1" ht="18" customHeight="1" spans="1:2">
      <c r="A344" s="195" t="s">
        <v>718</v>
      </c>
      <c r="B344" s="196">
        <v>0</v>
      </c>
    </row>
    <row r="345" s="197" customFormat="1" ht="18" customHeight="1" spans="1:2">
      <c r="A345" s="195" t="s">
        <v>916</v>
      </c>
      <c r="B345" s="196">
        <v>73</v>
      </c>
    </row>
    <row r="346" s="197" customFormat="1" ht="18" customHeight="1" spans="1:2">
      <c r="A346" s="195" t="s">
        <v>917</v>
      </c>
      <c r="B346" s="196">
        <v>0</v>
      </c>
    </row>
    <row r="347" s="197" customFormat="1" ht="18" customHeight="1" spans="1:2">
      <c r="A347" s="195" t="s">
        <v>709</v>
      </c>
      <c r="B347" s="196">
        <v>0</v>
      </c>
    </row>
    <row r="348" s="197" customFormat="1" ht="18" customHeight="1" spans="1:2">
      <c r="A348" s="195" t="s">
        <v>710</v>
      </c>
      <c r="B348" s="196">
        <v>0</v>
      </c>
    </row>
    <row r="349" s="197" customFormat="1" ht="18" customHeight="1" spans="1:2">
      <c r="A349" s="195" t="s">
        <v>711</v>
      </c>
      <c r="B349" s="196">
        <v>0</v>
      </c>
    </row>
    <row r="350" s="197" customFormat="1" ht="18" customHeight="1" spans="1:2">
      <c r="A350" s="195" t="s">
        <v>918</v>
      </c>
      <c r="B350" s="196">
        <v>0</v>
      </c>
    </row>
    <row r="351" s="197" customFormat="1" ht="18" customHeight="1" spans="1:2">
      <c r="A351" s="195" t="s">
        <v>919</v>
      </c>
      <c r="B351" s="196">
        <v>0</v>
      </c>
    </row>
    <row r="352" s="197" customFormat="1" ht="18" customHeight="1" spans="1:2">
      <c r="A352" s="195" t="s">
        <v>920</v>
      </c>
      <c r="B352" s="196">
        <v>0</v>
      </c>
    </row>
    <row r="353" s="197" customFormat="1" ht="18" customHeight="1" spans="1:2">
      <c r="A353" s="195" t="s">
        <v>750</v>
      </c>
      <c r="B353" s="196">
        <v>0</v>
      </c>
    </row>
    <row r="354" s="197" customFormat="1" ht="18" customHeight="1" spans="1:2">
      <c r="A354" s="195" t="s">
        <v>718</v>
      </c>
      <c r="B354" s="196">
        <v>0</v>
      </c>
    </row>
    <row r="355" s="197" customFormat="1" ht="18" customHeight="1" spans="1:2">
      <c r="A355" s="195" t="s">
        <v>921</v>
      </c>
      <c r="B355" s="196">
        <v>0</v>
      </c>
    </row>
    <row r="356" s="197" customFormat="1" ht="18" customHeight="1" spans="1:2">
      <c r="A356" s="195" t="s">
        <v>922</v>
      </c>
      <c r="B356" s="196">
        <v>0</v>
      </c>
    </row>
    <row r="357" s="197" customFormat="1" ht="18" customHeight="1" spans="1:2">
      <c r="A357" s="195" t="s">
        <v>709</v>
      </c>
      <c r="B357" s="196">
        <v>0</v>
      </c>
    </row>
    <row r="358" s="197" customFormat="1" ht="18" customHeight="1" spans="1:2">
      <c r="A358" s="195" t="s">
        <v>710</v>
      </c>
      <c r="B358" s="196">
        <v>0</v>
      </c>
    </row>
    <row r="359" s="197" customFormat="1" ht="18" customHeight="1" spans="1:2">
      <c r="A359" s="195" t="s">
        <v>711</v>
      </c>
      <c r="B359" s="196">
        <v>0</v>
      </c>
    </row>
    <row r="360" s="197" customFormat="1" ht="18" customHeight="1" spans="1:2">
      <c r="A360" s="195" t="s">
        <v>923</v>
      </c>
      <c r="B360" s="196">
        <v>0</v>
      </c>
    </row>
    <row r="361" s="197" customFormat="1" ht="18" customHeight="1" spans="1:2">
      <c r="A361" s="195" t="s">
        <v>924</v>
      </c>
      <c r="B361" s="196">
        <v>0</v>
      </c>
    </row>
    <row r="362" s="197" customFormat="1" ht="18" customHeight="1" spans="1:2">
      <c r="A362" s="195" t="s">
        <v>925</v>
      </c>
      <c r="B362" s="196">
        <v>0</v>
      </c>
    </row>
    <row r="363" s="197" customFormat="1" ht="18" customHeight="1" spans="1:2">
      <c r="A363" s="195" t="s">
        <v>750</v>
      </c>
      <c r="B363" s="196">
        <v>0</v>
      </c>
    </row>
    <row r="364" s="197" customFormat="1" ht="18" customHeight="1" spans="1:2">
      <c r="A364" s="195" t="s">
        <v>718</v>
      </c>
      <c r="B364" s="196">
        <v>0</v>
      </c>
    </row>
    <row r="365" s="197" customFormat="1" ht="18" customHeight="1" spans="1:2">
      <c r="A365" s="195" t="s">
        <v>926</v>
      </c>
      <c r="B365" s="196">
        <v>0</v>
      </c>
    </row>
    <row r="366" s="197" customFormat="1" ht="18" customHeight="1" spans="1:2">
      <c r="A366" s="195" t="s">
        <v>927</v>
      </c>
      <c r="B366" s="196">
        <v>155</v>
      </c>
    </row>
    <row r="367" s="197" customFormat="1" ht="18" customHeight="1" spans="1:2">
      <c r="A367" s="195" t="s">
        <v>709</v>
      </c>
      <c r="B367" s="196">
        <v>0</v>
      </c>
    </row>
    <row r="368" s="197" customFormat="1" ht="18" customHeight="1" spans="1:2">
      <c r="A368" s="195" t="s">
        <v>710</v>
      </c>
      <c r="B368" s="196">
        <v>0</v>
      </c>
    </row>
    <row r="369" s="197" customFormat="1" ht="18" customHeight="1" spans="1:2">
      <c r="A369" s="195" t="s">
        <v>711</v>
      </c>
      <c r="B369" s="196">
        <v>0</v>
      </c>
    </row>
    <row r="370" s="197" customFormat="1" ht="18" customHeight="1" spans="1:2">
      <c r="A370" s="195" t="s">
        <v>928</v>
      </c>
      <c r="B370" s="196">
        <v>0</v>
      </c>
    </row>
    <row r="371" s="197" customFormat="1" ht="18" customHeight="1" spans="1:2">
      <c r="A371" s="195" t="s">
        <v>929</v>
      </c>
      <c r="B371" s="196">
        <v>0</v>
      </c>
    </row>
    <row r="372" s="197" customFormat="1" ht="18" customHeight="1" spans="1:2">
      <c r="A372" s="195" t="s">
        <v>718</v>
      </c>
      <c r="B372" s="196">
        <v>0</v>
      </c>
    </row>
    <row r="373" s="197" customFormat="1" ht="18" customHeight="1" spans="1:2">
      <c r="A373" s="195" t="s">
        <v>930</v>
      </c>
      <c r="B373" s="196">
        <v>155</v>
      </c>
    </row>
    <row r="374" s="197" customFormat="1" ht="18" customHeight="1" spans="1:2">
      <c r="A374" s="195" t="s">
        <v>931</v>
      </c>
      <c r="B374" s="196">
        <v>0</v>
      </c>
    </row>
    <row r="375" s="197" customFormat="1" ht="18" customHeight="1" spans="1:2">
      <c r="A375" s="195" t="s">
        <v>709</v>
      </c>
      <c r="B375" s="196">
        <v>0</v>
      </c>
    </row>
    <row r="376" s="197" customFormat="1" ht="18" customHeight="1" spans="1:2">
      <c r="A376" s="195" t="s">
        <v>710</v>
      </c>
      <c r="B376" s="196">
        <v>0</v>
      </c>
    </row>
    <row r="377" s="197" customFormat="1" ht="18" customHeight="1" spans="1:2">
      <c r="A377" s="195" t="s">
        <v>750</v>
      </c>
      <c r="B377" s="196">
        <v>0</v>
      </c>
    </row>
    <row r="378" s="197" customFormat="1" ht="18" customHeight="1" spans="1:2">
      <c r="A378" s="195" t="s">
        <v>932</v>
      </c>
      <c r="B378" s="196">
        <v>0</v>
      </c>
    </row>
    <row r="379" s="197" customFormat="1" ht="18" customHeight="1" spans="1:2">
      <c r="A379" s="195" t="s">
        <v>933</v>
      </c>
      <c r="B379" s="196">
        <v>0</v>
      </c>
    </row>
    <row r="380" s="197" customFormat="1" ht="18" customHeight="1" spans="1:2">
      <c r="A380" s="195" t="s">
        <v>934</v>
      </c>
      <c r="B380" s="196">
        <v>2260</v>
      </c>
    </row>
    <row r="381" s="197" customFormat="1" ht="18" customHeight="1" spans="1:2">
      <c r="A381" s="195" t="s">
        <v>935</v>
      </c>
      <c r="B381" s="196">
        <v>24</v>
      </c>
    </row>
    <row r="382" s="197" customFormat="1" ht="18" customHeight="1" spans="1:2">
      <c r="A382" s="195" t="s">
        <v>936</v>
      </c>
      <c r="B382" s="196">
        <v>2236</v>
      </c>
    </row>
    <row r="383" s="197" customFormat="1" ht="18" customHeight="1" spans="1:2">
      <c r="A383" s="195" t="s">
        <v>1728</v>
      </c>
      <c r="B383" s="196">
        <v>40624</v>
      </c>
    </row>
    <row r="384" s="197" customFormat="1" ht="18" customHeight="1" spans="1:2">
      <c r="A384" s="195" t="s">
        <v>938</v>
      </c>
      <c r="B384" s="196">
        <v>3216</v>
      </c>
    </row>
    <row r="385" s="197" customFormat="1" ht="18" customHeight="1" spans="1:2">
      <c r="A385" s="195" t="s">
        <v>709</v>
      </c>
      <c r="B385" s="196">
        <v>925</v>
      </c>
    </row>
    <row r="386" s="197" customFormat="1" ht="18" customHeight="1" spans="1:2">
      <c r="A386" s="195" t="s">
        <v>710</v>
      </c>
      <c r="B386" s="196">
        <v>508</v>
      </c>
    </row>
    <row r="387" s="197" customFormat="1" ht="18" customHeight="1" spans="1:2">
      <c r="A387" s="195" t="s">
        <v>711</v>
      </c>
      <c r="B387" s="196">
        <v>0</v>
      </c>
    </row>
    <row r="388" s="197" customFormat="1" ht="18" customHeight="1" spans="1:2">
      <c r="A388" s="195" t="s">
        <v>939</v>
      </c>
      <c r="B388" s="196">
        <v>1783</v>
      </c>
    </row>
    <row r="389" s="197" customFormat="1" ht="18" customHeight="1" spans="1:2">
      <c r="A389" s="195" t="s">
        <v>940</v>
      </c>
      <c r="B389" s="196">
        <v>17186</v>
      </c>
    </row>
    <row r="390" s="197" customFormat="1" ht="18" customHeight="1" spans="1:2">
      <c r="A390" s="195" t="s">
        <v>941</v>
      </c>
      <c r="B390" s="196">
        <v>0</v>
      </c>
    </row>
    <row r="391" s="197" customFormat="1" ht="18" customHeight="1" spans="1:2">
      <c r="A391" s="195" t="s">
        <v>942</v>
      </c>
      <c r="B391" s="196">
        <v>0</v>
      </c>
    </row>
    <row r="392" s="197" customFormat="1" ht="18" customHeight="1" spans="1:2">
      <c r="A392" s="195" t="s">
        <v>943</v>
      </c>
      <c r="B392" s="196">
        <v>5007</v>
      </c>
    </row>
    <row r="393" s="197" customFormat="1" ht="18" customHeight="1" spans="1:2">
      <c r="A393" s="195" t="s">
        <v>944</v>
      </c>
      <c r="B393" s="196">
        <v>12171</v>
      </c>
    </row>
    <row r="394" s="197" customFormat="1" ht="18" customHeight="1" spans="1:2">
      <c r="A394" s="195" t="s">
        <v>945</v>
      </c>
      <c r="B394" s="196">
        <v>0</v>
      </c>
    </row>
    <row r="395" s="197" customFormat="1" ht="18" customHeight="1" spans="1:2">
      <c r="A395" s="195" t="s">
        <v>946</v>
      </c>
      <c r="B395" s="196">
        <v>8</v>
      </c>
    </row>
    <row r="396" s="197" customFormat="1" ht="18" customHeight="1" spans="1:2">
      <c r="A396" s="195" t="s">
        <v>947</v>
      </c>
      <c r="B396" s="196">
        <v>17467</v>
      </c>
    </row>
    <row r="397" s="197" customFormat="1" ht="18" customHeight="1" spans="1:2">
      <c r="A397" s="195" t="s">
        <v>948</v>
      </c>
      <c r="B397" s="196">
        <v>0</v>
      </c>
    </row>
    <row r="398" s="197" customFormat="1" ht="18" customHeight="1" spans="1:2">
      <c r="A398" s="195" t="s">
        <v>949</v>
      </c>
      <c r="B398" s="196">
        <v>4110</v>
      </c>
    </row>
    <row r="399" s="197" customFormat="1" ht="18" customHeight="1" spans="1:2">
      <c r="A399" s="195" t="s">
        <v>950</v>
      </c>
      <c r="B399" s="196">
        <v>482</v>
      </c>
    </row>
    <row r="400" s="197" customFormat="1" ht="18" customHeight="1" spans="1:2">
      <c r="A400" s="195" t="s">
        <v>951</v>
      </c>
      <c r="B400" s="196">
        <v>12412</v>
      </c>
    </row>
    <row r="401" s="197" customFormat="1" ht="18" customHeight="1" spans="1:2">
      <c r="A401" s="195" t="s">
        <v>952</v>
      </c>
      <c r="B401" s="196">
        <v>463</v>
      </c>
    </row>
    <row r="402" s="197" customFormat="1" ht="18" customHeight="1" spans="1:2">
      <c r="A402" s="195" t="s">
        <v>953</v>
      </c>
      <c r="B402" s="196">
        <v>0</v>
      </c>
    </row>
    <row r="403" s="197" customFormat="1" ht="18" customHeight="1" spans="1:2">
      <c r="A403" s="195" t="s">
        <v>954</v>
      </c>
      <c r="B403" s="196">
        <v>0</v>
      </c>
    </row>
    <row r="404" s="197" customFormat="1" ht="18" customHeight="1" spans="1:2">
      <c r="A404" s="195" t="s">
        <v>955</v>
      </c>
      <c r="B404" s="196">
        <v>0</v>
      </c>
    </row>
    <row r="405" s="197" customFormat="1" ht="18" customHeight="1" spans="1:2">
      <c r="A405" s="195" t="s">
        <v>956</v>
      </c>
      <c r="B405" s="196">
        <v>0</v>
      </c>
    </row>
    <row r="406" s="197" customFormat="1" ht="18" customHeight="1" spans="1:2">
      <c r="A406" s="195" t="s">
        <v>957</v>
      </c>
      <c r="B406" s="196">
        <v>0</v>
      </c>
    </row>
    <row r="407" s="197" customFormat="1" ht="18" customHeight="1" spans="1:2">
      <c r="A407" s="195" t="s">
        <v>958</v>
      </c>
      <c r="B407" s="196">
        <v>0</v>
      </c>
    </row>
    <row r="408" s="197" customFormat="1" ht="18" customHeight="1" spans="1:2">
      <c r="A408" s="195" t="s">
        <v>959</v>
      </c>
      <c r="B408" s="196">
        <v>0</v>
      </c>
    </row>
    <row r="409" s="197" customFormat="1" ht="18" customHeight="1" spans="1:2">
      <c r="A409" s="195" t="s">
        <v>960</v>
      </c>
      <c r="B409" s="196">
        <v>0</v>
      </c>
    </row>
    <row r="410" s="197" customFormat="1" ht="18" customHeight="1" spans="1:2">
      <c r="A410" s="195" t="s">
        <v>961</v>
      </c>
      <c r="B410" s="196">
        <v>0</v>
      </c>
    </row>
    <row r="411" s="197" customFormat="1" ht="18" customHeight="1" spans="1:2">
      <c r="A411" s="195" t="s">
        <v>962</v>
      </c>
      <c r="B411" s="196">
        <v>0</v>
      </c>
    </row>
    <row r="412" s="197" customFormat="1" ht="18" customHeight="1" spans="1:2">
      <c r="A412" s="195" t="s">
        <v>963</v>
      </c>
      <c r="B412" s="196">
        <v>0</v>
      </c>
    </row>
    <row r="413" s="197" customFormat="1" ht="18" customHeight="1" spans="1:2">
      <c r="A413" s="195" t="s">
        <v>964</v>
      </c>
      <c r="B413" s="196">
        <v>0</v>
      </c>
    </row>
    <row r="414" s="197" customFormat="1" ht="18" customHeight="1" spans="1:2">
      <c r="A414" s="195" t="s">
        <v>965</v>
      </c>
      <c r="B414" s="196">
        <v>0</v>
      </c>
    </row>
    <row r="415" s="197" customFormat="1" ht="18" customHeight="1" spans="1:2">
      <c r="A415" s="195" t="s">
        <v>966</v>
      </c>
      <c r="B415" s="196">
        <v>0</v>
      </c>
    </row>
    <row r="416" s="197" customFormat="1" ht="18" customHeight="1" spans="1:2">
      <c r="A416" s="195" t="s">
        <v>967</v>
      </c>
      <c r="B416" s="196">
        <v>928</v>
      </c>
    </row>
    <row r="417" s="197" customFormat="1" ht="18" customHeight="1" spans="1:2">
      <c r="A417" s="195" t="s">
        <v>968</v>
      </c>
      <c r="B417" s="196">
        <v>928</v>
      </c>
    </row>
    <row r="418" s="197" customFormat="1" ht="18" customHeight="1" spans="1:2">
      <c r="A418" s="195" t="s">
        <v>969</v>
      </c>
      <c r="B418" s="196">
        <v>0</v>
      </c>
    </row>
    <row r="419" s="197" customFormat="1" ht="18" customHeight="1" spans="1:2">
      <c r="A419" s="195" t="s">
        <v>970</v>
      </c>
      <c r="B419" s="196">
        <v>0</v>
      </c>
    </row>
    <row r="420" s="197" customFormat="1" ht="18" customHeight="1" spans="1:2">
      <c r="A420" s="195" t="s">
        <v>971</v>
      </c>
      <c r="B420" s="196">
        <v>1821</v>
      </c>
    </row>
    <row r="421" s="197" customFormat="1" ht="18" customHeight="1" spans="1:2">
      <c r="A421" s="195" t="s">
        <v>972</v>
      </c>
      <c r="B421" s="196">
        <v>0</v>
      </c>
    </row>
    <row r="422" s="197" customFormat="1" ht="18" customHeight="1" spans="1:2">
      <c r="A422" s="195" t="s">
        <v>973</v>
      </c>
      <c r="B422" s="196">
        <v>1821</v>
      </c>
    </row>
    <row r="423" s="197" customFormat="1" ht="18" customHeight="1" spans="1:2">
      <c r="A423" s="195" t="s">
        <v>974</v>
      </c>
      <c r="B423" s="196">
        <v>0</v>
      </c>
    </row>
    <row r="424" s="197" customFormat="1" ht="18" customHeight="1" spans="1:2">
      <c r="A424" s="195" t="s">
        <v>975</v>
      </c>
      <c r="B424" s="196">
        <v>0</v>
      </c>
    </row>
    <row r="425" s="197" customFormat="1" ht="18" customHeight="1" spans="1:2">
      <c r="A425" s="195" t="s">
        <v>976</v>
      </c>
      <c r="B425" s="196">
        <v>0</v>
      </c>
    </row>
    <row r="426" s="197" customFormat="1" ht="18" customHeight="1" spans="1:2">
      <c r="A426" s="195" t="s">
        <v>977</v>
      </c>
      <c r="B426" s="196">
        <v>0</v>
      </c>
    </row>
    <row r="427" s="197" customFormat="1" ht="18" customHeight="1" spans="1:2">
      <c r="A427" s="195" t="s">
        <v>978</v>
      </c>
      <c r="B427" s="196">
        <v>0</v>
      </c>
    </row>
    <row r="428" s="197" customFormat="1" ht="18" customHeight="1" spans="1:2">
      <c r="A428" s="195" t="s">
        <v>979</v>
      </c>
      <c r="B428" s="196">
        <v>0</v>
      </c>
    </row>
    <row r="429" s="197" customFormat="1" ht="18" customHeight="1" spans="1:2">
      <c r="A429" s="195" t="s">
        <v>980</v>
      </c>
      <c r="B429" s="196">
        <v>0</v>
      </c>
    </row>
    <row r="430" s="197" customFormat="1" ht="18" customHeight="1" spans="1:2">
      <c r="A430" s="195" t="s">
        <v>981</v>
      </c>
      <c r="B430" s="196">
        <v>0</v>
      </c>
    </row>
    <row r="431" s="197" customFormat="1" ht="18" customHeight="1" spans="1:2">
      <c r="A431" s="195" t="s">
        <v>982</v>
      </c>
      <c r="B431" s="196">
        <v>0</v>
      </c>
    </row>
    <row r="432" s="197" customFormat="1" ht="18" customHeight="1" spans="1:2">
      <c r="A432" s="195" t="s">
        <v>983</v>
      </c>
      <c r="B432" s="196">
        <v>0</v>
      </c>
    </row>
    <row r="433" s="197" customFormat="1" ht="18" customHeight="1" spans="1:2">
      <c r="A433" s="195" t="s">
        <v>984</v>
      </c>
      <c r="B433" s="196">
        <v>6</v>
      </c>
    </row>
    <row r="434" s="197" customFormat="1" ht="18" customHeight="1" spans="1:2">
      <c r="A434" s="195" t="s">
        <v>985</v>
      </c>
      <c r="B434" s="196">
        <v>6</v>
      </c>
    </row>
    <row r="435" s="197" customFormat="1" ht="18" customHeight="1" spans="1:2">
      <c r="A435" s="195" t="s">
        <v>1729</v>
      </c>
      <c r="B435" s="196">
        <v>4767</v>
      </c>
    </row>
    <row r="436" s="197" customFormat="1" ht="18" customHeight="1" spans="1:2">
      <c r="A436" s="195" t="s">
        <v>987</v>
      </c>
      <c r="B436" s="196">
        <v>2138</v>
      </c>
    </row>
    <row r="437" s="197" customFormat="1" ht="18" customHeight="1" spans="1:2">
      <c r="A437" s="195" t="s">
        <v>709</v>
      </c>
      <c r="B437" s="196">
        <v>824</v>
      </c>
    </row>
    <row r="438" s="197" customFormat="1" ht="18" customHeight="1" spans="1:2">
      <c r="A438" s="195" t="s">
        <v>710</v>
      </c>
      <c r="B438" s="196">
        <v>235</v>
      </c>
    </row>
    <row r="439" s="197" customFormat="1" ht="18" customHeight="1" spans="1:2">
      <c r="A439" s="195" t="s">
        <v>711</v>
      </c>
      <c r="B439" s="196">
        <v>0</v>
      </c>
    </row>
    <row r="440" s="197" customFormat="1" ht="18" customHeight="1" spans="1:2">
      <c r="A440" s="195" t="s">
        <v>988</v>
      </c>
      <c r="B440" s="196">
        <v>1079</v>
      </c>
    </row>
    <row r="441" s="197" customFormat="1" ht="18" customHeight="1" spans="1:2">
      <c r="A441" s="195" t="s">
        <v>989</v>
      </c>
      <c r="B441" s="196">
        <v>0</v>
      </c>
    </row>
    <row r="442" s="197" customFormat="1" ht="18" customHeight="1" spans="1:2">
      <c r="A442" s="195" t="s">
        <v>990</v>
      </c>
      <c r="B442" s="196">
        <v>0</v>
      </c>
    </row>
    <row r="443" s="197" customFormat="1" ht="18" customHeight="1" spans="1:2">
      <c r="A443" s="195" t="s">
        <v>991</v>
      </c>
      <c r="B443" s="196">
        <v>0</v>
      </c>
    </row>
    <row r="444" s="197" customFormat="1" ht="18" customHeight="1" spans="1:2">
      <c r="A444" s="195" t="s">
        <v>992</v>
      </c>
      <c r="B444" s="196">
        <v>0</v>
      </c>
    </row>
    <row r="445" s="197" customFormat="1" ht="18" customHeight="1" spans="1:2">
      <c r="A445" s="195" t="s">
        <v>993</v>
      </c>
      <c r="B445" s="196">
        <v>0</v>
      </c>
    </row>
    <row r="446" s="197" customFormat="1" ht="18" customHeight="1" spans="1:2">
      <c r="A446" s="195" t="s">
        <v>994</v>
      </c>
      <c r="B446" s="196">
        <v>0</v>
      </c>
    </row>
    <row r="447" s="197" customFormat="1" ht="18" customHeight="1" spans="1:2">
      <c r="A447" s="195" t="s">
        <v>995</v>
      </c>
      <c r="B447" s="196">
        <v>0</v>
      </c>
    </row>
    <row r="448" s="197" customFormat="1" ht="18" customHeight="1" spans="1:2">
      <c r="A448" s="195" t="s">
        <v>996</v>
      </c>
      <c r="B448" s="196">
        <v>0</v>
      </c>
    </row>
    <row r="449" s="197" customFormat="1" ht="18" customHeight="1" spans="1:2">
      <c r="A449" s="195" t="s">
        <v>997</v>
      </c>
      <c r="B449" s="196">
        <v>0</v>
      </c>
    </row>
    <row r="450" s="197" customFormat="1" ht="18" customHeight="1" spans="1:2">
      <c r="A450" s="195" t="s">
        <v>998</v>
      </c>
      <c r="B450" s="196">
        <v>0</v>
      </c>
    </row>
    <row r="451" s="197" customFormat="1" ht="18" customHeight="1" spans="1:2">
      <c r="A451" s="195" t="s">
        <v>990</v>
      </c>
      <c r="B451" s="196">
        <v>0</v>
      </c>
    </row>
    <row r="452" s="197" customFormat="1" ht="18" customHeight="1" spans="1:2">
      <c r="A452" s="195" t="s">
        <v>999</v>
      </c>
      <c r="B452" s="196">
        <v>0</v>
      </c>
    </row>
    <row r="453" s="197" customFormat="1" ht="18" customHeight="1" spans="1:2">
      <c r="A453" s="195" t="s">
        <v>1000</v>
      </c>
      <c r="B453" s="196">
        <v>0</v>
      </c>
    </row>
    <row r="454" s="197" customFormat="1" ht="18" customHeight="1" spans="1:2">
      <c r="A454" s="195" t="s">
        <v>1001</v>
      </c>
      <c r="B454" s="196">
        <v>0</v>
      </c>
    </row>
    <row r="455" s="197" customFormat="1" ht="18" customHeight="1" spans="1:2">
      <c r="A455" s="195" t="s">
        <v>1002</v>
      </c>
      <c r="B455" s="196">
        <v>0</v>
      </c>
    </row>
    <row r="456" s="197" customFormat="1" ht="18" customHeight="1" spans="1:2">
      <c r="A456" s="195" t="s">
        <v>1003</v>
      </c>
      <c r="B456" s="196">
        <v>29</v>
      </c>
    </row>
    <row r="457" s="197" customFormat="1" ht="18" customHeight="1" spans="1:2">
      <c r="A457" s="195" t="s">
        <v>990</v>
      </c>
      <c r="B457" s="196">
        <v>0</v>
      </c>
    </row>
    <row r="458" s="197" customFormat="1" ht="18" customHeight="1" spans="1:2">
      <c r="A458" s="195" t="s">
        <v>1004</v>
      </c>
      <c r="B458" s="196">
        <v>25</v>
      </c>
    </row>
    <row r="459" s="197" customFormat="1" ht="18" customHeight="1" spans="1:2">
      <c r="A459" s="195" t="s">
        <v>1005</v>
      </c>
      <c r="B459" s="196">
        <v>0</v>
      </c>
    </row>
    <row r="460" s="197" customFormat="1" ht="18" customHeight="1" spans="1:2">
      <c r="A460" s="195" t="s">
        <v>1006</v>
      </c>
      <c r="B460" s="196">
        <v>4</v>
      </c>
    </row>
    <row r="461" s="197" customFormat="1" ht="18" customHeight="1" spans="1:2">
      <c r="A461" s="195" t="s">
        <v>1007</v>
      </c>
      <c r="B461" s="196">
        <v>19</v>
      </c>
    </row>
    <row r="462" s="197" customFormat="1" ht="18" customHeight="1" spans="1:2">
      <c r="A462" s="195" t="s">
        <v>990</v>
      </c>
      <c r="B462" s="196">
        <v>0</v>
      </c>
    </row>
    <row r="463" s="197" customFormat="1" ht="18" customHeight="1" spans="1:2">
      <c r="A463" s="195" t="s">
        <v>1008</v>
      </c>
      <c r="B463" s="196">
        <v>19</v>
      </c>
    </row>
    <row r="464" s="197" customFormat="1" ht="18" customHeight="1" spans="1:2">
      <c r="A464" s="195" t="s">
        <v>1009</v>
      </c>
      <c r="B464" s="196">
        <v>0</v>
      </c>
    </row>
    <row r="465" s="197" customFormat="1" ht="18" customHeight="1" spans="1:2">
      <c r="A465" s="195" t="s">
        <v>1010</v>
      </c>
      <c r="B465" s="196">
        <v>0</v>
      </c>
    </row>
    <row r="466" s="197" customFormat="1" ht="18" customHeight="1" spans="1:2">
      <c r="A466" s="195" t="s">
        <v>1011</v>
      </c>
      <c r="B466" s="196">
        <v>67</v>
      </c>
    </row>
    <row r="467" s="197" customFormat="1" ht="18" customHeight="1" spans="1:2">
      <c r="A467" s="195" t="s">
        <v>1012</v>
      </c>
      <c r="B467" s="196">
        <v>47</v>
      </c>
    </row>
    <row r="468" s="197" customFormat="1" ht="18" customHeight="1" spans="1:2">
      <c r="A468" s="195" t="s">
        <v>1013</v>
      </c>
      <c r="B468" s="196">
        <v>0</v>
      </c>
    </row>
    <row r="469" s="197" customFormat="1" ht="18" customHeight="1" spans="1:2">
      <c r="A469" s="195" t="s">
        <v>1014</v>
      </c>
      <c r="B469" s="196">
        <v>0</v>
      </c>
    </row>
    <row r="470" s="197" customFormat="1" ht="18" customHeight="1" spans="1:2">
      <c r="A470" s="195" t="s">
        <v>1015</v>
      </c>
      <c r="B470" s="196">
        <v>20</v>
      </c>
    </row>
    <row r="471" s="197" customFormat="1" ht="18" customHeight="1" spans="1:2">
      <c r="A471" s="195" t="s">
        <v>1016</v>
      </c>
      <c r="B471" s="196">
        <v>525</v>
      </c>
    </row>
    <row r="472" s="197" customFormat="1" ht="18" customHeight="1" spans="1:2">
      <c r="A472" s="195" t="s">
        <v>990</v>
      </c>
      <c r="B472" s="196">
        <v>189</v>
      </c>
    </row>
    <row r="473" s="197" customFormat="1" ht="18" customHeight="1" spans="1:2">
      <c r="A473" s="195" t="s">
        <v>1017</v>
      </c>
      <c r="B473" s="196">
        <v>116</v>
      </c>
    </row>
    <row r="474" s="197" customFormat="1" ht="18" customHeight="1" spans="1:2">
      <c r="A474" s="195" t="s">
        <v>1018</v>
      </c>
      <c r="B474" s="196">
        <v>0</v>
      </c>
    </row>
    <row r="475" s="197" customFormat="1" ht="18" customHeight="1" spans="1:2">
      <c r="A475" s="195" t="s">
        <v>1019</v>
      </c>
      <c r="B475" s="196">
        <v>0</v>
      </c>
    </row>
    <row r="476" s="197" customFormat="1" ht="18" customHeight="1" spans="1:2">
      <c r="A476" s="195" t="s">
        <v>1020</v>
      </c>
      <c r="B476" s="196">
        <v>183</v>
      </c>
    </row>
    <row r="477" s="197" customFormat="1" ht="18" customHeight="1" spans="1:2">
      <c r="A477" s="195" t="s">
        <v>1021</v>
      </c>
      <c r="B477" s="196">
        <v>37</v>
      </c>
    </row>
    <row r="478" s="197" customFormat="1" ht="18" customHeight="1" spans="1:2">
      <c r="A478" s="195" t="s">
        <v>1022</v>
      </c>
      <c r="B478" s="196">
        <v>0</v>
      </c>
    </row>
    <row r="479" s="197" customFormat="1" ht="18" customHeight="1" spans="1:2">
      <c r="A479" s="195" t="s">
        <v>1023</v>
      </c>
      <c r="B479" s="196">
        <v>0</v>
      </c>
    </row>
    <row r="480" s="197" customFormat="1" ht="18" customHeight="1" spans="1:2">
      <c r="A480" s="195" t="s">
        <v>1024</v>
      </c>
      <c r="B480" s="196">
        <v>0</v>
      </c>
    </row>
    <row r="481" s="197" customFormat="1" ht="18" customHeight="1" spans="1:2">
      <c r="A481" s="195" t="s">
        <v>1025</v>
      </c>
      <c r="B481" s="196">
        <v>0</v>
      </c>
    </row>
    <row r="482" s="197" customFormat="1" ht="18" customHeight="1" spans="1:2">
      <c r="A482" s="195" t="s">
        <v>1026</v>
      </c>
      <c r="B482" s="196">
        <v>0</v>
      </c>
    </row>
    <row r="483" s="197" customFormat="1" ht="18" customHeight="1" spans="1:2">
      <c r="A483" s="195" t="s">
        <v>1027</v>
      </c>
      <c r="B483" s="196">
        <v>0</v>
      </c>
    </row>
    <row r="484" s="197" customFormat="1" ht="18" customHeight="1" spans="1:2">
      <c r="A484" s="195" t="s">
        <v>1028</v>
      </c>
      <c r="B484" s="196">
        <v>0</v>
      </c>
    </row>
    <row r="485" s="197" customFormat="1" ht="18" customHeight="1" spans="1:2">
      <c r="A485" s="195" t="s">
        <v>1029</v>
      </c>
      <c r="B485" s="196">
        <v>0</v>
      </c>
    </row>
    <row r="486" s="197" customFormat="1" ht="18" customHeight="1" spans="1:2">
      <c r="A486" s="195" t="s">
        <v>1030</v>
      </c>
      <c r="B486" s="196">
        <v>1989</v>
      </c>
    </row>
    <row r="487" s="197" customFormat="1" ht="18" customHeight="1" spans="1:2">
      <c r="A487" s="195" t="s">
        <v>1031</v>
      </c>
      <c r="B487" s="196">
        <v>0</v>
      </c>
    </row>
    <row r="488" s="197" customFormat="1" ht="18" customHeight="1" spans="1:2">
      <c r="A488" s="195" t="s">
        <v>1032</v>
      </c>
      <c r="B488" s="196">
        <v>0</v>
      </c>
    </row>
    <row r="489" s="197" customFormat="1" ht="18" customHeight="1" spans="1:2">
      <c r="A489" s="195" t="s">
        <v>1033</v>
      </c>
      <c r="B489" s="196">
        <v>0</v>
      </c>
    </row>
    <row r="490" s="197" customFormat="1" ht="18" customHeight="1" spans="1:2">
      <c r="A490" s="195" t="s">
        <v>1034</v>
      </c>
      <c r="B490" s="196">
        <v>1989</v>
      </c>
    </row>
    <row r="491" s="197" customFormat="1" ht="18" customHeight="1" spans="1:2">
      <c r="A491" s="195" t="s">
        <v>1730</v>
      </c>
      <c r="B491" s="196">
        <v>13568</v>
      </c>
    </row>
    <row r="492" s="197" customFormat="1" ht="18" customHeight="1" spans="1:2">
      <c r="A492" s="195" t="s">
        <v>1036</v>
      </c>
      <c r="B492" s="196">
        <v>5191</v>
      </c>
    </row>
    <row r="493" s="197" customFormat="1" ht="18" customHeight="1" spans="1:2">
      <c r="A493" s="195" t="s">
        <v>709</v>
      </c>
      <c r="B493" s="196">
        <v>924</v>
      </c>
    </row>
    <row r="494" s="197" customFormat="1" ht="18" customHeight="1" spans="1:2">
      <c r="A494" s="195" t="s">
        <v>710</v>
      </c>
      <c r="B494" s="196">
        <v>609</v>
      </c>
    </row>
    <row r="495" s="197" customFormat="1" ht="18" customHeight="1" spans="1:2">
      <c r="A495" s="195" t="s">
        <v>711</v>
      </c>
      <c r="B495" s="196">
        <v>0</v>
      </c>
    </row>
    <row r="496" s="197" customFormat="1" ht="18" customHeight="1" spans="1:2">
      <c r="A496" s="195" t="s">
        <v>1037</v>
      </c>
      <c r="B496" s="196">
        <v>708</v>
      </c>
    </row>
    <row r="497" s="197" customFormat="1" ht="18" customHeight="1" spans="1:2">
      <c r="A497" s="195" t="s">
        <v>1038</v>
      </c>
      <c r="B497" s="196">
        <v>126</v>
      </c>
    </row>
    <row r="498" s="197" customFormat="1" ht="18" customHeight="1" spans="1:2">
      <c r="A498" s="195" t="s">
        <v>1039</v>
      </c>
      <c r="B498" s="196">
        <v>0</v>
      </c>
    </row>
    <row r="499" s="197" customFormat="1" ht="18" customHeight="1" spans="1:2">
      <c r="A499" s="195" t="s">
        <v>1040</v>
      </c>
      <c r="B499" s="196">
        <v>633</v>
      </c>
    </row>
    <row r="500" s="197" customFormat="1" ht="18" customHeight="1" spans="1:2">
      <c r="A500" s="195" t="s">
        <v>1041</v>
      </c>
      <c r="B500" s="196">
        <v>73</v>
      </c>
    </row>
    <row r="501" s="197" customFormat="1" ht="18" customHeight="1" spans="1:2">
      <c r="A501" s="195" t="s">
        <v>1042</v>
      </c>
      <c r="B501" s="196">
        <v>1273</v>
      </c>
    </row>
    <row r="502" s="197" customFormat="1" ht="18" customHeight="1" spans="1:2">
      <c r="A502" s="195" t="s">
        <v>1043</v>
      </c>
      <c r="B502" s="196">
        <v>0</v>
      </c>
    </row>
    <row r="503" s="197" customFormat="1" ht="18" customHeight="1" spans="1:2">
      <c r="A503" s="195" t="s">
        <v>1044</v>
      </c>
      <c r="B503" s="196">
        <v>267</v>
      </c>
    </row>
    <row r="504" s="197" customFormat="1" ht="18" customHeight="1" spans="1:2">
      <c r="A504" s="195" t="s">
        <v>1045</v>
      </c>
      <c r="B504" s="196">
        <v>0</v>
      </c>
    </row>
    <row r="505" s="197" customFormat="1" ht="18" customHeight="1" spans="1:2">
      <c r="A505" s="195" t="s">
        <v>1046</v>
      </c>
      <c r="B505" s="196">
        <v>0</v>
      </c>
    </row>
    <row r="506" s="197" customFormat="1" ht="18" customHeight="1" spans="1:2">
      <c r="A506" s="195" t="s">
        <v>1047</v>
      </c>
      <c r="B506" s="196">
        <v>0</v>
      </c>
    </row>
    <row r="507" s="197" customFormat="1" ht="18" customHeight="1" spans="1:2">
      <c r="A507" s="195" t="s">
        <v>1048</v>
      </c>
      <c r="B507" s="196">
        <v>578</v>
      </c>
    </row>
    <row r="508" s="197" customFormat="1" ht="18" customHeight="1" spans="1:2">
      <c r="A508" s="195" t="s">
        <v>1049</v>
      </c>
      <c r="B508" s="196">
        <v>1774</v>
      </c>
    </row>
    <row r="509" s="197" customFormat="1" ht="18" customHeight="1" spans="1:2">
      <c r="A509" s="195" t="s">
        <v>709</v>
      </c>
      <c r="B509" s="196">
        <v>0</v>
      </c>
    </row>
    <row r="510" s="197" customFormat="1" ht="18" customHeight="1" spans="1:2">
      <c r="A510" s="195" t="s">
        <v>710</v>
      </c>
      <c r="B510" s="196">
        <v>0</v>
      </c>
    </row>
    <row r="511" s="197" customFormat="1" ht="18" customHeight="1" spans="1:2">
      <c r="A511" s="195" t="s">
        <v>711</v>
      </c>
      <c r="B511" s="196">
        <v>0</v>
      </c>
    </row>
    <row r="512" s="197" customFormat="1" ht="18" customHeight="1" spans="1:2">
      <c r="A512" s="195" t="s">
        <v>1050</v>
      </c>
      <c r="B512" s="196">
        <v>105</v>
      </c>
    </row>
    <row r="513" s="197" customFormat="1" ht="18" customHeight="1" spans="1:2">
      <c r="A513" s="195" t="s">
        <v>1051</v>
      </c>
      <c r="B513" s="196">
        <v>1669</v>
      </c>
    </row>
    <row r="514" s="197" customFormat="1" ht="18" customHeight="1" spans="1:2">
      <c r="A514" s="195" t="s">
        <v>1052</v>
      </c>
      <c r="B514" s="196">
        <v>0</v>
      </c>
    </row>
    <row r="515" s="197" customFormat="1" ht="18" customHeight="1" spans="1:2">
      <c r="A515" s="195" t="s">
        <v>1053</v>
      </c>
      <c r="B515" s="196">
        <v>0</v>
      </c>
    </row>
    <row r="516" s="197" customFormat="1" ht="18" customHeight="1" spans="1:2">
      <c r="A516" s="195" t="s">
        <v>1054</v>
      </c>
      <c r="B516" s="196">
        <v>406</v>
      </c>
    </row>
    <row r="517" s="197" customFormat="1" ht="18" customHeight="1" spans="1:2">
      <c r="A517" s="195" t="s">
        <v>709</v>
      </c>
      <c r="B517" s="196">
        <v>0</v>
      </c>
    </row>
    <row r="518" s="197" customFormat="1" ht="18" customHeight="1" spans="1:2">
      <c r="A518" s="195" t="s">
        <v>710</v>
      </c>
      <c r="B518" s="196">
        <v>0</v>
      </c>
    </row>
    <row r="519" s="197" customFormat="1" ht="18" customHeight="1" spans="1:2">
      <c r="A519" s="195" t="s">
        <v>711</v>
      </c>
      <c r="B519" s="196">
        <v>0</v>
      </c>
    </row>
    <row r="520" s="197" customFormat="1" ht="18" customHeight="1" spans="1:2">
      <c r="A520" s="195" t="s">
        <v>1055</v>
      </c>
      <c r="B520" s="196">
        <v>0</v>
      </c>
    </row>
    <row r="521" s="197" customFormat="1" ht="18" customHeight="1" spans="1:2">
      <c r="A521" s="195" t="s">
        <v>1056</v>
      </c>
      <c r="B521" s="196">
        <v>0</v>
      </c>
    </row>
    <row r="522" s="197" customFormat="1" ht="18" customHeight="1" spans="1:2">
      <c r="A522" s="195" t="s">
        <v>1057</v>
      </c>
      <c r="B522" s="196">
        <v>0</v>
      </c>
    </row>
    <row r="523" s="197" customFormat="1" ht="18" customHeight="1" spans="1:2">
      <c r="A523" s="195" t="s">
        <v>1058</v>
      </c>
      <c r="B523" s="196">
        <v>224</v>
      </c>
    </row>
    <row r="524" s="197" customFormat="1" ht="18" customHeight="1" spans="1:2">
      <c r="A524" s="195" t="s">
        <v>1059</v>
      </c>
      <c r="B524" s="196">
        <v>182</v>
      </c>
    </row>
    <row r="525" s="197" customFormat="1" ht="18" customHeight="1" spans="1:2">
      <c r="A525" s="195" t="s">
        <v>1060</v>
      </c>
      <c r="B525" s="196">
        <v>0</v>
      </c>
    </row>
    <row r="526" s="197" customFormat="1" ht="18" customHeight="1" spans="1:2">
      <c r="A526" s="195" t="s">
        <v>1061</v>
      </c>
      <c r="B526" s="196">
        <v>0</v>
      </c>
    </row>
    <row r="527" s="197" customFormat="1" ht="18" customHeight="1" spans="1:2">
      <c r="A527" s="195" t="s">
        <v>1062</v>
      </c>
      <c r="B527" s="196">
        <v>4753</v>
      </c>
    </row>
    <row r="528" s="197" customFormat="1" ht="18" customHeight="1" spans="1:2">
      <c r="A528" s="195" t="s">
        <v>709</v>
      </c>
      <c r="B528" s="196">
        <v>0</v>
      </c>
    </row>
    <row r="529" s="197" customFormat="1" ht="18" customHeight="1" spans="1:2">
      <c r="A529" s="195" t="s">
        <v>710</v>
      </c>
      <c r="B529" s="196">
        <v>0</v>
      </c>
    </row>
    <row r="530" s="197" customFormat="1" ht="18" customHeight="1" spans="1:2">
      <c r="A530" s="195" t="s">
        <v>711</v>
      </c>
      <c r="B530" s="196">
        <v>0</v>
      </c>
    </row>
    <row r="531" s="197" customFormat="1" ht="18" customHeight="1" spans="1:2">
      <c r="A531" s="195" t="s">
        <v>1063</v>
      </c>
      <c r="B531" s="196">
        <v>2567</v>
      </c>
    </row>
    <row r="532" s="197" customFormat="1" ht="18" customHeight="1" spans="1:2">
      <c r="A532" s="195" t="s">
        <v>1064</v>
      </c>
      <c r="B532" s="196">
        <v>2186</v>
      </c>
    </row>
    <row r="533" s="197" customFormat="1" ht="18" customHeight="1" spans="1:2">
      <c r="A533" s="195" t="s">
        <v>1065</v>
      </c>
      <c r="B533" s="196">
        <v>0</v>
      </c>
    </row>
    <row r="534" s="197" customFormat="1" ht="18" customHeight="1" spans="1:2">
      <c r="A534" s="195" t="s">
        <v>1066</v>
      </c>
      <c r="B534" s="196">
        <v>0</v>
      </c>
    </row>
    <row r="535" s="197" customFormat="1" ht="18" customHeight="1" spans="1:2">
      <c r="A535" s="195" t="s">
        <v>1067</v>
      </c>
      <c r="B535" s="196">
        <v>0</v>
      </c>
    </row>
    <row r="536" s="197" customFormat="1" ht="18" customHeight="1" spans="1:2">
      <c r="A536" s="195" t="s">
        <v>1068</v>
      </c>
      <c r="B536" s="196">
        <v>77</v>
      </c>
    </row>
    <row r="537" s="197" customFormat="1" ht="18" customHeight="1" spans="1:2">
      <c r="A537" s="195" t="s">
        <v>709</v>
      </c>
      <c r="B537" s="196">
        <v>0</v>
      </c>
    </row>
    <row r="538" s="197" customFormat="1" ht="18" customHeight="1" spans="1:2">
      <c r="A538" s="195" t="s">
        <v>710</v>
      </c>
      <c r="B538" s="196">
        <v>0</v>
      </c>
    </row>
    <row r="539" s="197" customFormat="1" ht="18" customHeight="1" spans="1:2">
      <c r="A539" s="195" t="s">
        <v>711</v>
      </c>
      <c r="B539" s="196">
        <v>0</v>
      </c>
    </row>
    <row r="540" s="197" customFormat="1" ht="18" customHeight="1" spans="1:2">
      <c r="A540" s="195" t="s">
        <v>1069</v>
      </c>
      <c r="B540" s="196">
        <v>0</v>
      </c>
    </row>
    <row r="541" s="197" customFormat="1" ht="18" customHeight="1" spans="1:2">
      <c r="A541" s="195" t="s">
        <v>1070</v>
      </c>
      <c r="B541" s="196">
        <v>0</v>
      </c>
    </row>
    <row r="542" s="197" customFormat="1" ht="18" customHeight="1" spans="1:2">
      <c r="A542" s="195" t="s">
        <v>1071</v>
      </c>
      <c r="B542" s="196">
        <v>63</v>
      </c>
    </row>
    <row r="543" s="197" customFormat="1" ht="18" customHeight="1" spans="1:2">
      <c r="A543" s="195" t="s">
        <v>1072</v>
      </c>
      <c r="B543" s="196">
        <v>14</v>
      </c>
    </row>
    <row r="544" s="197" customFormat="1" ht="18" customHeight="1" spans="1:2">
      <c r="A544" s="195" t="s">
        <v>1073</v>
      </c>
      <c r="B544" s="196">
        <v>1367</v>
      </c>
    </row>
    <row r="545" s="197" customFormat="1" ht="18" customHeight="1" spans="1:2">
      <c r="A545" s="195" t="s">
        <v>1074</v>
      </c>
      <c r="B545" s="196">
        <v>1367</v>
      </c>
    </row>
    <row r="546" s="197" customFormat="1" ht="18" customHeight="1" spans="1:2">
      <c r="A546" s="195" t="s">
        <v>1075</v>
      </c>
      <c r="B546" s="196">
        <v>0</v>
      </c>
    </row>
    <row r="547" s="197" customFormat="1" ht="18" customHeight="1" spans="1:2">
      <c r="A547" s="195" t="s">
        <v>1076</v>
      </c>
      <c r="B547" s="196">
        <v>0</v>
      </c>
    </row>
    <row r="548" s="197" customFormat="1" ht="18" customHeight="1" spans="1:2">
      <c r="A548" s="195" t="s">
        <v>1731</v>
      </c>
      <c r="B548" s="196">
        <v>67665</v>
      </c>
    </row>
    <row r="549" s="197" customFormat="1" ht="18" customHeight="1" spans="1:2">
      <c r="A549" s="195" t="s">
        <v>1078</v>
      </c>
      <c r="B549" s="196">
        <v>4655</v>
      </c>
    </row>
    <row r="550" s="197" customFormat="1" ht="18" customHeight="1" spans="1:2">
      <c r="A550" s="195" t="s">
        <v>709</v>
      </c>
      <c r="B550" s="196">
        <v>2413</v>
      </c>
    </row>
    <row r="551" s="197" customFormat="1" ht="18" customHeight="1" spans="1:2">
      <c r="A551" s="195" t="s">
        <v>710</v>
      </c>
      <c r="B551" s="196">
        <v>505</v>
      </c>
    </row>
    <row r="552" s="197" customFormat="1" ht="18" customHeight="1" spans="1:2">
      <c r="A552" s="195" t="s">
        <v>711</v>
      </c>
      <c r="B552" s="196">
        <v>0</v>
      </c>
    </row>
    <row r="553" s="197" customFormat="1" ht="18" customHeight="1" spans="1:2">
      <c r="A553" s="195" t="s">
        <v>1079</v>
      </c>
      <c r="B553" s="196">
        <v>0</v>
      </c>
    </row>
    <row r="554" s="197" customFormat="1" ht="18" customHeight="1" spans="1:2">
      <c r="A554" s="195" t="s">
        <v>1080</v>
      </c>
      <c r="B554" s="196">
        <v>8</v>
      </c>
    </row>
    <row r="555" s="197" customFormat="1" ht="18" customHeight="1" spans="1:2">
      <c r="A555" s="195" t="s">
        <v>1081</v>
      </c>
      <c r="B555" s="196">
        <v>49</v>
      </c>
    </row>
    <row r="556" s="197" customFormat="1" ht="18" customHeight="1" spans="1:2">
      <c r="A556" s="195" t="s">
        <v>1082</v>
      </c>
      <c r="B556" s="196">
        <v>0</v>
      </c>
    </row>
    <row r="557" s="197" customFormat="1" ht="18" customHeight="1" spans="1:2">
      <c r="A557" s="195" t="s">
        <v>750</v>
      </c>
      <c r="B557" s="196">
        <v>218</v>
      </c>
    </row>
    <row r="558" s="197" customFormat="1" ht="18" customHeight="1" spans="1:2">
      <c r="A558" s="195" t="s">
        <v>1083</v>
      </c>
      <c r="B558" s="196">
        <v>215</v>
      </c>
    </row>
    <row r="559" s="197" customFormat="1" ht="18" customHeight="1" spans="1:2">
      <c r="A559" s="195" t="s">
        <v>1084</v>
      </c>
      <c r="B559" s="196">
        <v>0</v>
      </c>
    </row>
    <row r="560" s="197" customFormat="1" ht="18" customHeight="1" spans="1:2">
      <c r="A560" s="195" t="s">
        <v>1085</v>
      </c>
      <c r="B560" s="196">
        <v>0</v>
      </c>
    </row>
    <row r="561" s="197" customFormat="1" ht="18" customHeight="1" spans="1:2">
      <c r="A561" s="195" t="s">
        <v>1086</v>
      </c>
      <c r="B561" s="196">
        <v>24</v>
      </c>
    </row>
    <row r="562" s="197" customFormat="1" ht="18" customHeight="1" spans="1:2">
      <c r="A562" s="195" t="s">
        <v>1087</v>
      </c>
      <c r="B562" s="196">
        <v>0</v>
      </c>
    </row>
    <row r="563" s="197" customFormat="1" ht="18" customHeight="1" spans="1:2">
      <c r="A563" s="195" t="s">
        <v>1088</v>
      </c>
      <c r="B563" s="196">
        <v>0</v>
      </c>
    </row>
    <row r="564" s="197" customFormat="1" ht="18" customHeight="1" spans="1:2">
      <c r="A564" s="195" t="s">
        <v>1089</v>
      </c>
      <c r="B564" s="196">
        <v>0</v>
      </c>
    </row>
    <row r="565" s="197" customFormat="1" ht="18" customHeight="1" spans="1:2">
      <c r="A565" s="195" t="s">
        <v>1090</v>
      </c>
      <c r="B565" s="196">
        <v>248</v>
      </c>
    </row>
    <row r="566" s="197" customFormat="1" ht="18" customHeight="1" spans="1:2">
      <c r="A566" s="195" t="s">
        <v>718</v>
      </c>
      <c r="B566" s="196">
        <v>471</v>
      </c>
    </row>
    <row r="567" s="197" customFormat="1" ht="18" customHeight="1" spans="1:2">
      <c r="A567" s="195" t="s">
        <v>1091</v>
      </c>
      <c r="B567" s="196">
        <v>504</v>
      </c>
    </row>
    <row r="568" s="197" customFormat="1" ht="18" customHeight="1" spans="1:2">
      <c r="A568" s="195" t="s">
        <v>1092</v>
      </c>
      <c r="B568" s="196">
        <v>2430</v>
      </c>
    </row>
    <row r="569" s="197" customFormat="1" ht="18" customHeight="1" spans="1:2">
      <c r="A569" s="195" t="s">
        <v>709</v>
      </c>
      <c r="B569" s="196">
        <v>846</v>
      </c>
    </row>
    <row r="570" s="197" customFormat="1" ht="18" customHeight="1" spans="1:2">
      <c r="A570" s="195" t="s">
        <v>710</v>
      </c>
      <c r="B570" s="196">
        <v>596</v>
      </c>
    </row>
    <row r="571" s="197" customFormat="1" ht="18" customHeight="1" spans="1:2">
      <c r="A571" s="195" t="s">
        <v>711</v>
      </c>
      <c r="B571" s="196">
        <v>0</v>
      </c>
    </row>
    <row r="572" s="197" customFormat="1" ht="18" customHeight="1" spans="1:2">
      <c r="A572" s="195" t="s">
        <v>1093</v>
      </c>
      <c r="B572" s="196">
        <v>31</v>
      </c>
    </row>
    <row r="573" s="197" customFormat="1" ht="18" customHeight="1" spans="1:2">
      <c r="A573" s="195" t="s">
        <v>1094</v>
      </c>
      <c r="B573" s="196">
        <v>110</v>
      </c>
    </row>
    <row r="574" s="197" customFormat="1" ht="18" customHeight="1" spans="1:2">
      <c r="A574" s="195" t="s">
        <v>1095</v>
      </c>
      <c r="B574" s="196">
        <v>33</v>
      </c>
    </row>
    <row r="575" s="197" customFormat="1" ht="18" customHeight="1" spans="1:2">
      <c r="A575" s="195" t="s">
        <v>1096</v>
      </c>
      <c r="B575" s="196">
        <v>814</v>
      </c>
    </row>
    <row r="576" s="197" customFormat="1" ht="18" customHeight="1" spans="1:2">
      <c r="A576" s="195" t="s">
        <v>1097</v>
      </c>
      <c r="B576" s="196">
        <v>0</v>
      </c>
    </row>
    <row r="577" s="197" customFormat="1" ht="18" customHeight="1" spans="1:2">
      <c r="A577" s="195" t="s">
        <v>1098</v>
      </c>
      <c r="B577" s="196">
        <v>0</v>
      </c>
    </row>
    <row r="578" s="197" customFormat="1" ht="18" customHeight="1" spans="1:2">
      <c r="A578" s="195" t="s">
        <v>1099</v>
      </c>
      <c r="B578" s="196">
        <v>22700</v>
      </c>
    </row>
    <row r="579" s="197" customFormat="1" ht="18" customHeight="1" spans="1:2">
      <c r="A579" s="195" t="s">
        <v>1100</v>
      </c>
      <c r="B579" s="196">
        <v>5998</v>
      </c>
    </row>
    <row r="580" s="197" customFormat="1" ht="18" customHeight="1" spans="1:2">
      <c r="A580" s="195" t="s">
        <v>1101</v>
      </c>
      <c r="B580" s="196">
        <v>1398</v>
      </c>
    </row>
    <row r="581" s="197" customFormat="1" ht="18" customHeight="1" spans="1:2">
      <c r="A581" s="195" t="s">
        <v>1102</v>
      </c>
      <c r="B581" s="196">
        <v>0</v>
      </c>
    </row>
    <row r="582" s="197" customFormat="1" ht="18" customHeight="1" spans="1:2">
      <c r="A582" s="195" t="s">
        <v>1103</v>
      </c>
      <c r="B582" s="196">
        <v>5357</v>
      </c>
    </row>
    <row r="583" s="197" customFormat="1" ht="18" customHeight="1" spans="1:2">
      <c r="A583" s="195" t="s">
        <v>1104</v>
      </c>
      <c r="B583" s="196">
        <v>52</v>
      </c>
    </row>
    <row r="584" s="197" customFormat="1" ht="18" customHeight="1" spans="1:2">
      <c r="A584" s="195" t="s">
        <v>1105</v>
      </c>
      <c r="B584" s="196">
        <v>9890</v>
      </c>
    </row>
    <row r="585" s="197" customFormat="1" ht="18" customHeight="1" spans="1:2">
      <c r="A585" s="195" t="s">
        <v>1106</v>
      </c>
      <c r="B585" s="196">
        <v>2</v>
      </c>
    </row>
    <row r="586" s="197" customFormat="1" ht="18" customHeight="1" spans="1:2">
      <c r="A586" s="195" t="s">
        <v>1107</v>
      </c>
      <c r="B586" s="196">
        <v>3</v>
      </c>
    </row>
    <row r="587" s="197" customFormat="1" ht="18" customHeight="1" spans="1:2">
      <c r="A587" s="195" t="s">
        <v>1108</v>
      </c>
      <c r="B587" s="196">
        <v>50</v>
      </c>
    </row>
    <row r="588" s="197" customFormat="1" ht="18" customHeight="1" spans="1:2">
      <c r="A588" s="195" t="s">
        <v>1109</v>
      </c>
      <c r="B588" s="196">
        <v>50</v>
      </c>
    </row>
    <row r="589" s="197" customFormat="1" ht="18" customHeight="1" spans="1:2">
      <c r="A589" s="195" t="s">
        <v>1110</v>
      </c>
      <c r="B589" s="196">
        <v>0</v>
      </c>
    </row>
    <row r="590" s="197" customFormat="1" ht="18" customHeight="1" spans="1:2">
      <c r="A590" s="195" t="s">
        <v>1111</v>
      </c>
      <c r="B590" s="196">
        <v>0</v>
      </c>
    </row>
    <row r="591" s="197" customFormat="1" ht="18" customHeight="1" spans="1:2">
      <c r="A591" s="195" t="s">
        <v>1112</v>
      </c>
      <c r="B591" s="196">
        <v>1746</v>
      </c>
    </row>
    <row r="592" s="197" customFormat="1" ht="18" customHeight="1" spans="1:2">
      <c r="A592" s="195" t="s">
        <v>1113</v>
      </c>
      <c r="B592" s="196">
        <v>565</v>
      </c>
    </row>
    <row r="593" s="197" customFormat="1" ht="18" customHeight="1" spans="1:2">
      <c r="A593" s="195" t="s">
        <v>1114</v>
      </c>
      <c r="B593" s="196">
        <v>612</v>
      </c>
    </row>
    <row r="594" s="197" customFormat="1" ht="18" customHeight="1" spans="1:2">
      <c r="A594" s="195" t="s">
        <v>1115</v>
      </c>
      <c r="B594" s="196">
        <v>113</v>
      </c>
    </row>
    <row r="595" s="197" customFormat="1" ht="18" customHeight="1" spans="1:2">
      <c r="A595" s="195" t="s">
        <v>1116</v>
      </c>
      <c r="B595" s="196">
        <v>248</v>
      </c>
    </row>
    <row r="596" s="197" customFormat="1" ht="18" customHeight="1" spans="1:2">
      <c r="A596" s="195" t="s">
        <v>1117</v>
      </c>
      <c r="B596" s="196">
        <v>0</v>
      </c>
    </row>
    <row r="597" s="197" customFormat="1" ht="18" customHeight="1" spans="1:2">
      <c r="A597" s="195" t="s">
        <v>1118</v>
      </c>
      <c r="B597" s="196">
        <v>25</v>
      </c>
    </row>
    <row r="598" s="197" customFormat="1" ht="18" customHeight="1" spans="1:2">
      <c r="A598" s="195" t="s">
        <v>1119</v>
      </c>
      <c r="B598" s="196">
        <v>17</v>
      </c>
    </row>
    <row r="599" s="197" customFormat="1" ht="18" customHeight="1" spans="1:2">
      <c r="A599" s="195" t="s">
        <v>1120</v>
      </c>
      <c r="B599" s="196">
        <v>128</v>
      </c>
    </row>
    <row r="600" s="197" customFormat="1" ht="18" customHeight="1" spans="1:2">
      <c r="A600" s="195" t="s">
        <v>1121</v>
      </c>
      <c r="B600" s="196">
        <v>38</v>
      </c>
    </row>
    <row r="601" s="197" customFormat="1" ht="18" customHeight="1" spans="1:2">
      <c r="A601" s="195" t="s">
        <v>1122</v>
      </c>
      <c r="B601" s="196">
        <v>1725</v>
      </c>
    </row>
    <row r="602" s="197" customFormat="1" ht="18" customHeight="1" spans="1:2">
      <c r="A602" s="195" t="s">
        <v>1123</v>
      </c>
      <c r="B602" s="196">
        <v>0</v>
      </c>
    </row>
    <row r="603" s="197" customFormat="1" ht="18" customHeight="1" spans="1:2">
      <c r="A603" s="195" t="s">
        <v>1124</v>
      </c>
      <c r="B603" s="196">
        <v>247</v>
      </c>
    </row>
    <row r="604" s="197" customFormat="1" ht="18" customHeight="1" spans="1:2">
      <c r="A604" s="195" t="s">
        <v>1125</v>
      </c>
      <c r="B604" s="196">
        <v>0</v>
      </c>
    </row>
    <row r="605" s="197" customFormat="1" ht="18" customHeight="1" spans="1:2">
      <c r="A605" s="195" t="s">
        <v>1126</v>
      </c>
      <c r="B605" s="196">
        <v>674</v>
      </c>
    </row>
    <row r="606" s="197" customFormat="1" ht="18" customHeight="1" spans="1:2">
      <c r="A606" s="195" t="s">
        <v>1127</v>
      </c>
      <c r="B606" s="196">
        <v>0</v>
      </c>
    </row>
    <row r="607" s="197" customFormat="1" ht="18" customHeight="1" spans="1:2">
      <c r="A607" s="195" t="s">
        <v>1128</v>
      </c>
      <c r="B607" s="196">
        <v>0</v>
      </c>
    </row>
    <row r="608" s="197" customFormat="1" ht="18" customHeight="1" spans="1:2">
      <c r="A608" s="195" t="s">
        <v>1129</v>
      </c>
      <c r="B608" s="196">
        <v>57</v>
      </c>
    </row>
    <row r="609" s="197" customFormat="1" ht="18" customHeight="1" spans="1:2">
      <c r="A609" s="195" t="s">
        <v>1130</v>
      </c>
      <c r="B609" s="196">
        <v>747</v>
      </c>
    </row>
    <row r="610" s="197" customFormat="1" ht="18" customHeight="1" spans="1:2">
      <c r="A610" s="195" t="s">
        <v>1131</v>
      </c>
      <c r="B610" s="196">
        <v>757</v>
      </c>
    </row>
    <row r="611" s="197" customFormat="1" ht="18" customHeight="1" spans="1:2">
      <c r="A611" s="195" t="s">
        <v>1132</v>
      </c>
      <c r="B611" s="196">
        <v>17</v>
      </c>
    </row>
    <row r="612" s="197" customFormat="1" ht="18" customHeight="1" spans="1:2">
      <c r="A612" s="195" t="s">
        <v>1133</v>
      </c>
      <c r="B612" s="196">
        <v>398</v>
      </c>
    </row>
    <row r="613" s="197" customFormat="1" ht="18" customHeight="1" spans="1:2">
      <c r="A613" s="195" t="s">
        <v>1134</v>
      </c>
      <c r="B613" s="196">
        <v>66</v>
      </c>
    </row>
    <row r="614" s="197" customFormat="1" ht="18" customHeight="1" spans="1:2">
      <c r="A614" s="195" t="s">
        <v>1135</v>
      </c>
      <c r="B614" s="196">
        <v>67</v>
      </c>
    </row>
    <row r="615" s="197" customFormat="1" ht="18" customHeight="1" spans="1:2">
      <c r="A615" s="195" t="s">
        <v>1136</v>
      </c>
      <c r="B615" s="196">
        <v>22</v>
      </c>
    </row>
    <row r="616" s="197" customFormat="1" ht="18" customHeight="1" spans="1:2">
      <c r="A616" s="195" t="s">
        <v>1137</v>
      </c>
      <c r="B616" s="196">
        <v>187</v>
      </c>
    </row>
    <row r="617" s="197" customFormat="1" ht="18" customHeight="1" spans="1:2">
      <c r="A617" s="195" t="s">
        <v>1138</v>
      </c>
      <c r="B617" s="196">
        <v>1843</v>
      </c>
    </row>
    <row r="618" s="197" customFormat="1" ht="18" customHeight="1" spans="1:2">
      <c r="A618" s="195" t="s">
        <v>1139</v>
      </c>
      <c r="B618" s="196">
        <v>179</v>
      </c>
    </row>
    <row r="619" s="197" customFormat="1" ht="18" customHeight="1" spans="1:2">
      <c r="A619" s="195" t="s">
        <v>1140</v>
      </c>
      <c r="B619" s="196">
        <v>0</v>
      </c>
    </row>
    <row r="620" s="197" customFormat="1" ht="18" customHeight="1" spans="1:2">
      <c r="A620" s="195" t="s">
        <v>1141</v>
      </c>
      <c r="B620" s="196">
        <v>0</v>
      </c>
    </row>
    <row r="621" s="197" customFormat="1" ht="18" customHeight="1" spans="1:2">
      <c r="A621" s="195" t="s">
        <v>1142</v>
      </c>
      <c r="B621" s="196">
        <v>1265</v>
      </c>
    </row>
    <row r="622" s="197" customFormat="1" ht="18" customHeight="1" spans="1:2">
      <c r="A622" s="195" t="s">
        <v>1143</v>
      </c>
      <c r="B622" s="196">
        <v>375</v>
      </c>
    </row>
    <row r="623" s="197" customFormat="1" ht="18" customHeight="1" spans="1:2">
      <c r="A623" s="195" t="s">
        <v>1144</v>
      </c>
      <c r="B623" s="196">
        <v>24</v>
      </c>
    </row>
    <row r="624" s="197" customFormat="1" ht="18" customHeight="1" spans="1:2">
      <c r="A624" s="195" t="s">
        <v>1145</v>
      </c>
      <c r="B624" s="196">
        <v>0</v>
      </c>
    </row>
    <row r="625" s="197" customFormat="1" ht="18" customHeight="1" spans="1:2">
      <c r="A625" s="195" t="s">
        <v>1146</v>
      </c>
      <c r="B625" s="196">
        <v>723</v>
      </c>
    </row>
    <row r="626" s="197" customFormat="1" ht="18" customHeight="1" spans="1:2">
      <c r="A626" s="195" t="s">
        <v>709</v>
      </c>
      <c r="B626" s="196">
        <v>299</v>
      </c>
    </row>
    <row r="627" s="197" customFormat="1" ht="18" customHeight="1" spans="1:2">
      <c r="A627" s="195" t="s">
        <v>710</v>
      </c>
      <c r="B627" s="196">
        <v>2</v>
      </c>
    </row>
    <row r="628" s="197" customFormat="1" ht="18" customHeight="1" spans="1:2">
      <c r="A628" s="195" t="s">
        <v>711</v>
      </c>
      <c r="B628" s="196">
        <v>0</v>
      </c>
    </row>
    <row r="629" s="197" customFormat="1" ht="18" customHeight="1" spans="1:2">
      <c r="A629" s="195" t="s">
        <v>1147</v>
      </c>
      <c r="B629" s="196">
        <v>97</v>
      </c>
    </row>
    <row r="630" s="197" customFormat="1" ht="18" customHeight="1" spans="1:2">
      <c r="A630" s="195" t="s">
        <v>1148</v>
      </c>
      <c r="B630" s="196">
        <v>96</v>
      </c>
    </row>
    <row r="631" s="197" customFormat="1" ht="18" customHeight="1" spans="1:2">
      <c r="A631" s="195" t="s">
        <v>1149</v>
      </c>
      <c r="B631" s="196">
        <v>40</v>
      </c>
    </row>
    <row r="632" s="197" customFormat="1" ht="18" customHeight="1" spans="1:2">
      <c r="A632" s="195" t="s">
        <v>1150</v>
      </c>
      <c r="B632" s="196">
        <v>0</v>
      </c>
    </row>
    <row r="633" s="197" customFormat="1" ht="18" customHeight="1" spans="1:2">
      <c r="A633" s="195" t="s">
        <v>1151</v>
      </c>
      <c r="B633" s="196">
        <v>189</v>
      </c>
    </row>
    <row r="634" s="197" customFormat="1" ht="18" customHeight="1" spans="1:2">
      <c r="A634" s="195" t="s">
        <v>1152</v>
      </c>
      <c r="B634" s="196">
        <v>100</v>
      </c>
    </row>
    <row r="635" s="197" customFormat="1" ht="18" customHeight="1" spans="1:2">
      <c r="A635" s="195" t="s">
        <v>709</v>
      </c>
      <c r="B635" s="196">
        <v>71</v>
      </c>
    </row>
    <row r="636" s="197" customFormat="1" ht="18" customHeight="1" spans="1:2">
      <c r="A636" s="195" t="s">
        <v>710</v>
      </c>
      <c r="B636" s="196">
        <v>0</v>
      </c>
    </row>
    <row r="637" s="197" customFormat="1" ht="18" customHeight="1" spans="1:2">
      <c r="A637" s="195" t="s">
        <v>711</v>
      </c>
      <c r="B637" s="196">
        <v>0</v>
      </c>
    </row>
    <row r="638" s="197" customFormat="1" ht="18" customHeight="1" spans="1:2">
      <c r="A638" s="195" t="s">
        <v>1153</v>
      </c>
      <c r="B638" s="196">
        <v>29</v>
      </c>
    </row>
    <row r="639" s="197" customFormat="1" ht="18" customHeight="1" spans="1:2">
      <c r="A639" s="195" t="s">
        <v>1154</v>
      </c>
      <c r="B639" s="196">
        <v>0</v>
      </c>
    </row>
    <row r="640" s="197" customFormat="1" ht="18" customHeight="1" spans="1:2">
      <c r="A640" s="195" t="s">
        <v>1155</v>
      </c>
      <c r="B640" s="196">
        <v>0</v>
      </c>
    </row>
    <row r="641" s="197" customFormat="1" ht="18" customHeight="1" spans="1:2">
      <c r="A641" s="195" t="s">
        <v>1156</v>
      </c>
      <c r="B641" s="196">
        <v>0</v>
      </c>
    </row>
    <row r="642" s="197" customFormat="1" ht="18" customHeight="1" spans="1:2">
      <c r="A642" s="195" t="s">
        <v>1157</v>
      </c>
      <c r="B642" s="196">
        <v>179</v>
      </c>
    </row>
    <row r="643" s="197" customFormat="1" ht="18" customHeight="1" spans="1:2">
      <c r="A643" s="195" t="s">
        <v>1158</v>
      </c>
      <c r="B643" s="196">
        <v>0</v>
      </c>
    </row>
    <row r="644" s="197" customFormat="1" ht="18" customHeight="1" spans="1:2">
      <c r="A644" s="195" t="s">
        <v>1159</v>
      </c>
      <c r="B644" s="196">
        <v>179</v>
      </c>
    </row>
    <row r="645" s="197" customFormat="1" ht="18" customHeight="1" spans="1:2">
      <c r="A645" s="195" t="s">
        <v>1160</v>
      </c>
      <c r="B645" s="196">
        <v>0</v>
      </c>
    </row>
    <row r="646" s="197" customFormat="1" ht="18" customHeight="1" spans="1:2">
      <c r="A646" s="195" t="s">
        <v>1161</v>
      </c>
      <c r="B646" s="196">
        <v>0</v>
      </c>
    </row>
    <row r="647" s="197" customFormat="1" ht="18" customHeight="1" spans="1:2">
      <c r="A647" s="195" t="s">
        <v>1162</v>
      </c>
      <c r="B647" s="196">
        <v>0</v>
      </c>
    </row>
    <row r="648" s="197" customFormat="1" ht="18" customHeight="1" spans="1:2">
      <c r="A648" s="195" t="s">
        <v>1163</v>
      </c>
      <c r="B648" s="196">
        <v>0</v>
      </c>
    </row>
    <row r="649" s="197" customFormat="1" ht="18" customHeight="1" spans="1:2">
      <c r="A649" s="195" t="s">
        <v>1164</v>
      </c>
      <c r="B649" s="196">
        <v>0</v>
      </c>
    </row>
    <row r="650" s="197" customFormat="1" ht="18" customHeight="1" spans="1:2">
      <c r="A650" s="195" t="s">
        <v>1165</v>
      </c>
      <c r="B650" s="196">
        <v>0</v>
      </c>
    </row>
    <row r="651" s="197" customFormat="1" ht="18" customHeight="1" spans="1:2">
      <c r="A651" s="195" t="s">
        <v>1166</v>
      </c>
      <c r="B651" s="196">
        <v>93</v>
      </c>
    </row>
    <row r="652" s="197" customFormat="1" ht="18" customHeight="1" spans="1:2">
      <c r="A652" s="195" t="s">
        <v>1167</v>
      </c>
      <c r="B652" s="196">
        <v>93</v>
      </c>
    </row>
    <row r="653" s="197" customFormat="1" ht="18" customHeight="1" spans="1:2">
      <c r="A653" s="195" t="s">
        <v>1168</v>
      </c>
      <c r="B653" s="196">
        <v>0</v>
      </c>
    </row>
    <row r="654" s="197" customFormat="1" ht="18" customHeight="1" spans="1:2">
      <c r="A654" s="195" t="s">
        <v>1169</v>
      </c>
      <c r="B654" s="196">
        <v>29409</v>
      </c>
    </row>
    <row r="655" s="197" customFormat="1" ht="18" customHeight="1" spans="1:2">
      <c r="A655" s="195" t="s">
        <v>1170</v>
      </c>
      <c r="B655" s="196">
        <v>29409</v>
      </c>
    </row>
    <row r="656" s="197" customFormat="1" ht="18" customHeight="1" spans="1:2">
      <c r="A656" s="195" t="s">
        <v>1171</v>
      </c>
      <c r="B656" s="196">
        <v>0</v>
      </c>
    </row>
    <row r="657" s="197" customFormat="1" ht="18" customHeight="1" spans="1:2">
      <c r="A657" s="195" t="s">
        <v>1172</v>
      </c>
      <c r="B657" s="196">
        <v>0</v>
      </c>
    </row>
    <row r="658" s="197" customFormat="1" ht="18" customHeight="1" spans="1:2">
      <c r="A658" s="195" t="s">
        <v>1173</v>
      </c>
      <c r="B658" s="196">
        <v>0</v>
      </c>
    </row>
    <row r="659" s="197" customFormat="1" ht="18" customHeight="1" spans="1:2">
      <c r="A659" s="195" t="s">
        <v>1174</v>
      </c>
      <c r="B659" s="196">
        <v>0</v>
      </c>
    </row>
    <row r="660" s="197" customFormat="1" ht="18" customHeight="1" spans="1:2">
      <c r="A660" s="195" t="s">
        <v>1175</v>
      </c>
      <c r="B660" s="196">
        <v>0</v>
      </c>
    </row>
    <row r="661" s="197" customFormat="1" ht="18" customHeight="1" spans="1:2">
      <c r="A661" s="195" t="s">
        <v>1176</v>
      </c>
      <c r="B661" s="196">
        <v>0</v>
      </c>
    </row>
    <row r="662" s="197" customFormat="1" ht="18" customHeight="1" spans="1:2">
      <c r="A662" s="195" t="s">
        <v>1177</v>
      </c>
      <c r="B662" s="196">
        <v>658</v>
      </c>
    </row>
    <row r="663" s="197" customFormat="1" ht="18" customHeight="1" spans="1:2">
      <c r="A663" s="195" t="s">
        <v>709</v>
      </c>
      <c r="B663" s="196">
        <v>273</v>
      </c>
    </row>
    <row r="664" s="197" customFormat="1" ht="18" customHeight="1" spans="1:2">
      <c r="A664" s="195" t="s">
        <v>710</v>
      </c>
      <c r="B664" s="196">
        <v>0</v>
      </c>
    </row>
    <row r="665" s="197" customFormat="1" ht="18" customHeight="1" spans="1:2">
      <c r="A665" s="195" t="s">
        <v>711</v>
      </c>
      <c r="B665" s="196">
        <v>0</v>
      </c>
    </row>
    <row r="666" s="197" customFormat="1" ht="18" customHeight="1" spans="1:2">
      <c r="A666" s="195" t="s">
        <v>1178</v>
      </c>
      <c r="B666" s="196">
        <v>155</v>
      </c>
    </row>
    <row r="667" s="197" customFormat="1" ht="18" customHeight="1" spans="1:2">
      <c r="A667" s="195" t="s">
        <v>1179</v>
      </c>
      <c r="B667" s="196">
        <v>0</v>
      </c>
    </row>
    <row r="668" s="197" customFormat="1" ht="18" customHeight="1" spans="1:2">
      <c r="A668" s="195" t="s">
        <v>718</v>
      </c>
      <c r="B668" s="196">
        <v>145</v>
      </c>
    </row>
    <row r="669" s="197" customFormat="1" ht="18" customHeight="1" spans="1:2">
      <c r="A669" s="195" t="s">
        <v>1180</v>
      </c>
      <c r="B669" s="196">
        <v>85</v>
      </c>
    </row>
    <row r="670" s="197" customFormat="1" ht="18" customHeight="1" spans="1:2">
      <c r="A670" s="195" t="s">
        <v>1181</v>
      </c>
      <c r="B670" s="196">
        <v>0</v>
      </c>
    </row>
    <row r="671" s="197" customFormat="1" ht="18" customHeight="1" spans="1:2">
      <c r="A671" s="195" t="s">
        <v>1182</v>
      </c>
      <c r="B671" s="196">
        <v>0</v>
      </c>
    </row>
    <row r="672" s="197" customFormat="1" ht="18" customHeight="1" spans="1:2">
      <c r="A672" s="195" t="s">
        <v>1183</v>
      </c>
      <c r="B672" s="196">
        <v>0</v>
      </c>
    </row>
    <row r="673" s="197" customFormat="1" ht="18" customHeight="1" spans="1:2">
      <c r="A673" s="195" t="s">
        <v>1184</v>
      </c>
      <c r="B673" s="196">
        <v>597</v>
      </c>
    </row>
    <row r="674" s="197" customFormat="1" ht="18" customHeight="1" spans="1:2">
      <c r="A674" s="195" t="s">
        <v>1185</v>
      </c>
      <c r="B674" s="196">
        <v>597</v>
      </c>
    </row>
    <row r="675" s="197" customFormat="1" ht="18" customHeight="1" spans="1:2">
      <c r="A675" s="195" t="s">
        <v>1732</v>
      </c>
      <c r="B675" s="196">
        <v>73241</v>
      </c>
    </row>
    <row r="676" s="197" customFormat="1" ht="18" customHeight="1" spans="1:2">
      <c r="A676" s="195" t="s">
        <v>1187</v>
      </c>
      <c r="B676" s="196">
        <v>1617</v>
      </c>
    </row>
    <row r="677" s="197" customFormat="1" ht="18" customHeight="1" spans="1:2">
      <c r="A677" s="195" t="s">
        <v>709</v>
      </c>
      <c r="B677" s="196">
        <v>739</v>
      </c>
    </row>
    <row r="678" s="197" customFormat="1" ht="18" customHeight="1" spans="1:2">
      <c r="A678" s="195" t="s">
        <v>710</v>
      </c>
      <c r="B678" s="196">
        <v>196</v>
      </c>
    </row>
    <row r="679" s="197" customFormat="1" ht="18" customHeight="1" spans="1:2">
      <c r="A679" s="195" t="s">
        <v>711</v>
      </c>
      <c r="B679" s="196">
        <v>0</v>
      </c>
    </row>
    <row r="680" s="197" customFormat="1" ht="18" customHeight="1" spans="1:2">
      <c r="A680" s="195" t="s">
        <v>1188</v>
      </c>
      <c r="B680" s="196">
        <v>682</v>
      </c>
    </row>
    <row r="681" s="197" customFormat="1" ht="18" customHeight="1" spans="1:2">
      <c r="A681" s="195" t="s">
        <v>1189</v>
      </c>
      <c r="B681" s="196">
        <v>8354</v>
      </c>
    </row>
    <row r="682" s="197" customFormat="1" ht="18" customHeight="1" spans="1:2">
      <c r="A682" s="195" t="s">
        <v>1190</v>
      </c>
      <c r="B682" s="196">
        <v>4544</v>
      </c>
    </row>
    <row r="683" s="197" customFormat="1" ht="18" customHeight="1" spans="1:2">
      <c r="A683" s="195" t="s">
        <v>1191</v>
      </c>
      <c r="B683" s="196">
        <v>1296</v>
      </c>
    </row>
    <row r="684" s="197" customFormat="1" ht="18" customHeight="1" spans="1:2">
      <c r="A684" s="195" t="s">
        <v>1192</v>
      </c>
      <c r="B684" s="196">
        <v>0</v>
      </c>
    </row>
    <row r="685" s="197" customFormat="1" ht="18" customHeight="1" spans="1:2">
      <c r="A685" s="195" t="s">
        <v>1193</v>
      </c>
      <c r="B685" s="196">
        <v>0</v>
      </c>
    </row>
    <row r="686" s="197" customFormat="1" ht="18" customHeight="1" spans="1:2">
      <c r="A686" s="195" t="s">
        <v>1194</v>
      </c>
      <c r="B686" s="196">
        <v>2000</v>
      </c>
    </row>
    <row r="687" s="197" customFormat="1" ht="18" customHeight="1" spans="1:2">
      <c r="A687" s="195" t="s">
        <v>1195</v>
      </c>
      <c r="B687" s="196">
        <v>0</v>
      </c>
    </row>
    <row r="688" s="197" customFormat="1" ht="18" customHeight="1" spans="1:2">
      <c r="A688" s="195" t="s">
        <v>1196</v>
      </c>
      <c r="B688" s="196">
        <v>0</v>
      </c>
    </row>
    <row r="689" s="197" customFormat="1" ht="18" customHeight="1" spans="1:2">
      <c r="A689" s="195" t="s">
        <v>1197</v>
      </c>
      <c r="B689" s="196">
        <v>0</v>
      </c>
    </row>
    <row r="690" s="197" customFormat="1" ht="18" customHeight="1" spans="1:2">
      <c r="A690" s="195" t="s">
        <v>1198</v>
      </c>
      <c r="B690" s="196">
        <v>0</v>
      </c>
    </row>
    <row r="691" s="197" customFormat="1" ht="18" customHeight="1" spans="1:2">
      <c r="A691" s="195" t="s">
        <v>1199</v>
      </c>
      <c r="B691" s="196">
        <v>0</v>
      </c>
    </row>
    <row r="692" s="197" customFormat="1" ht="18" customHeight="1" spans="1:2">
      <c r="A692" s="195" t="s">
        <v>1200</v>
      </c>
      <c r="B692" s="196">
        <v>0</v>
      </c>
    </row>
    <row r="693" s="197" customFormat="1" ht="18" customHeight="1" spans="1:2">
      <c r="A693" s="195" t="s">
        <v>1201</v>
      </c>
      <c r="B693" s="196">
        <v>0</v>
      </c>
    </row>
    <row r="694" s="197" customFormat="1" ht="18" customHeight="1" spans="1:2">
      <c r="A694" s="195" t="s">
        <v>1202</v>
      </c>
      <c r="B694" s="196">
        <v>0</v>
      </c>
    </row>
    <row r="695" s="197" customFormat="1" ht="18" customHeight="1" spans="1:2">
      <c r="A695" s="195" t="s">
        <v>1203</v>
      </c>
      <c r="B695" s="196">
        <v>514</v>
      </c>
    </row>
    <row r="696" s="197" customFormat="1" ht="18" customHeight="1" spans="1:2">
      <c r="A696" s="195" t="s">
        <v>1204</v>
      </c>
      <c r="B696" s="196">
        <v>779</v>
      </c>
    </row>
    <row r="697" s="197" customFormat="1" ht="18" customHeight="1" spans="1:2">
      <c r="A697" s="195" t="s">
        <v>1205</v>
      </c>
      <c r="B697" s="196">
        <v>317</v>
      </c>
    </row>
    <row r="698" s="197" customFormat="1" ht="18" customHeight="1" spans="1:2">
      <c r="A698" s="195" t="s">
        <v>1206</v>
      </c>
      <c r="B698" s="196">
        <v>0</v>
      </c>
    </row>
    <row r="699" s="197" customFormat="1" ht="18" customHeight="1" spans="1:2">
      <c r="A699" s="195" t="s">
        <v>1207</v>
      </c>
      <c r="B699" s="196">
        <v>462</v>
      </c>
    </row>
    <row r="700" s="197" customFormat="1" ht="18" customHeight="1" spans="1:2">
      <c r="A700" s="195" t="s">
        <v>1208</v>
      </c>
      <c r="B700" s="196">
        <v>16496</v>
      </c>
    </row>
    <row r="701" s="197" customFormat="1" ht="18" customHeight="1" spans="1:2">
      <c r="A701" s="195" t="s">
        <v>1209</v>
      </c>
      <c r="B701" s="196">
        <v>5046</v>
      </c>
    </row>
    <row r="702" s="197" customFormat="1" ht="18" customHeight="1" spans="1:2">
      <c r="A702" s="195" t="s">
        <v>1210</v>
      </c>
      <c r="B702" s="196">
        <v>652</v>
      </c>
    </row>
    <row r="703" s="197" customFormat="1" ht="18" customHeight="1" spans="1:2">
      <c r="A703" s="195" t="s">
        <v>1211</v>
      </c>
      <c r="B703" s="196">
        <v>0</v>
      </c>
    </row>
    <row r="704" s="197" customFormat="1" ht="18" customHeight="1" spans="1:2">
      <c r="A704" s="195" t="s">
        <v>1212</v>
      </c>
      <c r="B704" s="196">
        <v>0</v>
      </c>
    </row>
    <row r="705" s="197" customFormat="1" ht="18" customHeight="1" spans="1:2">
      <c r="A705" s="195" t="s">
        <v>1213</v>
      </c>
      <c r="B705" s="196">
        <v>230</v>
      </c>
    </row>
    <row r="706" s="197" customFormat="1" ht="18" customHeight="1" spans="1:2">
      <c r="A706" s="195" t="s">
        <v>1214</v>
      </c>
      <c r="B706" s="196">
        <v>973</v>
      </c>
    </row>
    <row r="707" s="197" customFormat="1" ht="18" customHeight="1" spans="1:2">
      <c r="A707" s="195" t="s">
        <v>1215</v>
      </c>
      <c r="B707" s="196">
        <v>0</v>
      </c>
    </row>
    <row r="708" s="197" customFormat="1" ht="18" customHeight="1" spans="1:2">
      <c r="A708" s="195" t="s">
        <v>1216</v>
      </c>
      <c r="B708" s="196">
        <v>4052</v>
      </c>
    </row>
    <row r="709" s="197" customFormat="1" ht="18" customHeight="1" spans="1:2">
      <c r="A709" s="195" t="s">
        <v>1217</v>
      </c>
      <c r="B709" s="196">
        <v>517</v>
      </c>
    </row>
    <row r="710" s="197" customFormat="1" ht="18" customHeight="1" spans="1:2">
      <c r="A710" s="195" t="s">
        <v>1218</v>
      </c>
      <c r="B710" s="196">
        <v>4997</v>
      </c>
    </row>
    <row r="711" s="197" customFormat="1" ht="18" customHeight="1" spans="1:2">
      <c r="A711" s="195" t="s">
        <v>1219</v>
      </c>
      <c r="B711" s="196">
        <v>29</v>
      </c>
    </row>
    <row r="712" s="197" customFormat="1" ht="18" customHeight="1" spans="1:2">
      <c r="A712" s="195" t="s">
        <v>1220</v>
      </c>
      <c r="B712" s="196">
        <v>186</v>
      </c>
    </row>
    <row r="713" s="197" customFormat="1" ht="18" customHeight="1" spans="1:2">
      <c r="A713" s="195" t="s">
        <v>1221</v>
      </c>
      <c r="B713" s="196">
        <v>0</v>
      </c>
    </row>
    <row r="714" s="197" customFormat="1" ht="18" customHeight="1" spans="1:2">
      <c r="A714" s="195" t="s">
        <v>1222</v>
      </c>
      <c r="B714" s="196">
        <v>186</v>
      </c>
    </row>
    <row r="715" s="197" customFormat="1" ht="18" customHeight="1" spans="1:2">
      <c r="A715" s="195" t="s">
        <v>1223</v>
      </c>
      <c r="B715" s="196">
        <v>553</v>
      </c>
    </row>
    <row r="716" s="197" customFormat="1" ht="18" customHeight="1" spans="1:2">
      <c r="A716" s="195" t="s">
        <v>1224</v>
      </c>
      <c r="B716" s="196">
        <v>76</v>
      </c>
    </row>
    <row r="717" s="197" customFormat="1" ht="18" customHeight="1" spans="1:2">
      <c r="A717" s="195" t="s">
        <v>1225</v>
      </c>
      <c r="B717" s="196">
        <v>54</v>
      </c>
    </row>
    <row r="718" s="197" customFormat="1" ht="18" customHeight="1" spans="1:2">
      <c r="A718" s="195" t="s">
        <v>1226</v>
      </c>
      <c r="B718" s="196">
        <v>423</v>
      </c>
    </row>
    <row r="719" s="197" customFormat="1" ht="18" customHeight="1" spans="1:2">
      <c r="A719" s="195" t="s">
        <v>1227</v>
      </c>
      <c r="B719" s="196">
        <v>4299</v>
      </c>
    </row>
    <row r="720" s="197" customFormat="1" ht="18" customHeight="1" spans="1:2">
      <c r="A720" s="195" t="s">
        <v>1228</v>
      </c>
      <c r="B720" s="196">
        <v>2215</v>
      </c>
    </row>
    <row r="721" s="197" customFormat="1" ht="18" customHeight="1" spans="1:2">
      <c r="A721" s="195" t="s">
        <v>1229</v>
      </c>
      <c r="B721" s="196">
        <v>1181</v>
      </c>
    </row>
    <row r="722" s="197" customFormat="1" ht="18" customHeight="1" spans="1:2">
      <c r="A722" s="195" t="s">
        <v>1230</v>
      </c>
      <c r="B722" s="196">
        <v>903</v>
      </c>
    </row>
    <row r="723" s="197" customFormat="1" ht="18" customHeight="1" spans="1:2">
      <c r="A723" s="195" t="s">
        <v>1231</v>
      </c>
      <c r="B723" s="196">
        <v>0</v>
      </c>
    </row>
    <row r="724" s="197" customFormat="1" ht="18" customHeight="1" spans="1:2">
      <c r="A724" s="195" t="s">
        <v>1232</v>
      </c>
      <c r="B724" s="196">
        <v>37871</v>
      </c>
    </row>
    <row r="725" s="197" customFormat="1" ht="18" customHeight="1" spans="1:2">
      <c r="A725" s="195" t="s">
        <v>1233</v>
      </c>
      <c r="B725" s="196">
        <v>0</v>
      </c>
    </row>
    <row r="726" s="197" customFormat="1" ht="18" customHeight="1" spans="1:2">
      <c r="A726" s="195" t="s">
        <v>1234</v>
      </c>
      <c r="B726" s="196">
        <v>37871</v>
      </c>
    </row>
    <row r="727" s="197" customFormat="1" ht="18" customHeight="1" spans="1:2">
      <c r="A727" s="195" t="s">
        <v>1235</v>
      </c>
      <c r="B727" s="196">
        <v>0</v>
      </c>
    </row>
    <row r="728" s="197" customFormat="1" ht="18" customHeight="1" spans="1:2">
      <c r="A728" s="195" t="s">
        <v>1236</v>
      </c>
      <c r="B728" s="196">
        <v>1138</v>
      </c>
    </row>
    <row r="729" s="197" customFormat="1" ht="18" customHeight="1" spans="1:2">
      <c r="A729" s="195" t="s">
        <v>1237</v>
      </c>
      <c r="B729" s="196">
        <v>1100</v>
      </c>
    </row>
    <row r="730" s="197" customFormat="1" ht="18" customHeight="1" spans="1:2">
      <c r="A730" s="195" t="s">
        <v>1238</v>
      </c>
      <c r="B730" s="196">
        <v>38</v>
      </c>
    </row>
    <row r="731" s="197" customFormat="1" ht="18" customHeight="1" spans="1:2">
      <c r="A731" s="195" t="s">
        <v>1239</v>
      </c>
      <c r="B731" s="196">
        <v>0</v>
      </c>
    </row>
    <row r="732" s="197" customFormat="1" ht="18" customHeight="1" spans="1:2">
      <c r="A732" s="195" t="s">
        <v>1240</v>
      </c>
      <c r="B732" s="196">
        <v>590</v>
      </c>
    </row>
    <row r="733" s="197" customFormat="1" ht="18" customHeight="1" spans="1:2">
      <c r="A733" s="195" t="s">
        <v>1241</v>
      </c>
      <c r="B733" s="196">
        <v>288</v>
      </c>
    </row>
    <row r="734" s="197" customFormat="1" ht="18" customHeight="1" spans="1:2">
      <c r="A734" s="195" t="s">
        <v>1242</v>
      </c>
      <c r="B734" s="196">
        <v>302</v>
      </c>
    </row>
    <row r="735" s="197" customFormat="1" ht="18" customHeight="1" spans="1:2">
      <c r="A735" s="195" t="s">
        <v>1243</v>
      </c>
      <c r="B735" s="196">
        <v>1285</v>
      </c>
    </row>
    <row r="736" s="197" customFormat="1" ht="18" customHeight="1" spans="1:2">
      <c r="A736" s="195" t="s">
        <v>709</v>
      </c>
      <c r="B736" s="196">
        <v>976</v>
      </c>
    </row>
    <row r="737" s="197" customFormat="1" ht="18" customHeight="1" spans="1:2">
      <c r="A737" s="195" t="s">
        <v>710</v>
      </c>
      <c r="B737" s="196">
        <v>6</v>
      </c>
    </row>
    <row r="738" s="197" customFormat="1" ht="18" customHeight="1" spans="1:2">
      <c r="A738" s="195" t="s">
        <v>711</v>
      </c>
      <c r="B738" s="196">
        <v>0</v>
      </c>
    </row>
    <row r="739" s="197" customFormat="1" ht="18" customHeight="1" spans="1:2">
      <c r="A739" s="195" t="s">
        <v>750</v>
      </c>
      <c r="B739" s="196">
        <v>138</v>
      </c>
    </row>
    <row r="740" s="197" customFormat="1" ht="18" customHeight="1" spans="1:2">
      <c r="A740" s="195" t="s">
        <v>1244</v>
      </c>
      <c r="B740" s="196">
        <v>52</v>
      </c>
    </row>
    <row r="741" s="197" customFormat="1" ht="18" customHeight="1" spans="1:2">
      <c r="A741" s="195" t="s">
        <v>1245</v>
      </c>
      <c r="B741" s="196">
        <v>88</v>
      </c>
    </row>
    <row r="742" s="197" customFormat="1" ht="18" customHeight="1" spans="1:2">
      <c r="A742" s="195" t="s">
        <v>718</v>
      </c>
      <c r="B742" s="196">
        <v>0</v>
      </c>
    </row>
    <row r="743" s="197" customFormat="1" ht="18" customHeight="1" spans="1:2">
      <c r="A743" s="195" t="s">
        <v>1246</v>
      </c>
      <c r="B743" s="196">
        <v>25</v>
      </c>
    </row>
    <row r="744" s="197" customFormat="1" ht="18" customHeight="1" spans="1:2">
      <c r="A744" s="195" t="s">
        <v>1247</v>
      </c>
      <c r="B744" s="196">
        <v>0</v>
      </c>
    </row>
    <row r="745" s="197" customFormat="1" ht="18" customHeight="1" spans="1:2">
      <c r="A745" s="195" t="s">
        <v>1248</v>
      </c>
      <c r="B745" s="196">
        <v>0</v>
      </c>
    </row>
    <row r="746" s="197" customFormat="1" ht="18" customHeight="1" spans="1:2">
      <c r="A746" s="195" t="s">
        <v>1249</v>
      </c>
      <c r="B746" s="196">
        <v>73</v>
      </c>
    </row>
    <row r="747" s="197" customFormat="1" ht="18" customHeight="1" spans="1:2">
      <c r="A747" s="195" t="s">
        <v>1250</v>
      </c>
      <c r="B747" s="196">
        <v>73</v>
      </c>
    </row>
    <row r="748" s="197" customFormat="1" ht="18" customHeight="1" spans="1:2">
      <c r="A748" s="195" t="s">
        <v>1733</v>
      </c>
      <c r="B748" s="196">
        <v>7581</v>
      </c>
    </row>
    <row r="749" s="197" customFormat="1" ht="18" customHeight="1" spans="1:2">
      <c r="A749" s="195" t="s">
        <v>1252</v>
      </c>
      <c r="B749" s="196">
        <v>1313</v>
      </c>
    </row>
    <row r="750" s="197" customFormat="1" ht="18" customHeight="1" spans="1:2">
      <c r="A750" s="195" t="s">
        <v>709</v>
      </c>
      <c r="B750" s="196">
        <v>888</v>
      </c>
    </row>
    <row r="751" s="197" customFormat="1" ht="18" customHeight="1" spans="1:2">
      <c r="A751" s="195" t="s">
        <v>710</v>
      </c>
      <c r="B751" s="196">
        <v>0</v>
      </c>
    </row>
    <row r="752" s="197" customFormat="1" ht="18" customHeight="1" spans="1:2">
      <c r="A752" s="195" t="s">
        <v>711</v>
      </c>
      <c r="B752" s="196">
        <v>0</v>
      </c>
    </row>
    <row r="753" s="197" customFormat="1" ht="18" customHeight="1" spans="1:2">
      <c r="A753" s="195" t="s">
        <v>1253</v>
      </c>
      <c r="B753" s="196">
        <v>0</v>
      </c>
    </row>
    <row r="754" s="197" customFormat="1" ht="18" customHeight="1" spans="1:2">
      <c r="A754" s="195" t="s">
        <v>1254</v>
      </c>
      <c r="B754" s="196">
        <v>0</v>
      </c>
    </row>
    <row r="755" s="197" customFormat="1" ht="18" customHeight="1" spans="1:2">
      <c r="A755" s="195" t="s">
        <v>1255</v>
      </c>
      <c r="B755" s="196">
        <v>0</v>
      </c>
    </row>
    <row r="756" s="197" customFormat="1" ht="18" customHeight="1" spans="1:2">
      <c r="A756" s="195" t="s">
        <v>1256</v>
      </c>
      <c r="B756" s="196">
        <v>0</v>
      </c>
    </row>
    <row r="757" s="197" customFormat="1" ht="18" customHeight="1" spans="1:2">
      <c r="A757" s="195" t="s">
        <v>1257</v>
      </c>
      <c r="B757" s="196">
        <v>0</v>
      </c>
    </row>
    <row r="758" s="197" customFormat="1" ht="18" customHeight="1" spans="1:2">
      <c r="A758" s="195" t="s">
        <v>1258</v>
      </c>
      <c r="B758" s="196">
        <v>425</v>
      </c>
    </row>
    <row r="759" s="197" customFormat="1" ht="18" customHeight="1" spans="1:2">
      <c r="A759" s="195" t="s">
        <v>1259</v>
      </c>
      <c r="B759" s="196">
        <v>2315</v>
      </c>
    </row>
    <row r="760" s="197" customFormat="1" ht="18" customHeight="1" spans="1:2">
      <c r="A760" s="195" t="s">
        <v>1260</v>
      </c>
      <c r="B760" s="196">
        <v>0</v>
      </c>
    </row>
    <row r="761" s="197" customFormat="1" ht="18" customHeight="1" spans="1:2">
      <c r="A761" s="195" t="s">
        <v>1261</v>
      </c>
      <c r="B761" s="196">
        <v>0</v>
      </c>
    </row>
    <row r="762" s="197" customFormat="1" ht="18" customHeight="1" spans="1:2">
      <c r="A762" s="195" t="s">
        <v>1262</v>
      </c>
      <c r="B762" s="196">
        <v>2315</v>
      </c>
    </row>
    <row r="763" s="197" customFormat="1" ht="18" customHeight="1" spans="1:2">
      <c r="A763" s="195" t="s">
        <v>1263</v>
      </c>
      <c r="B763" s="196">
        <v>2981</v>
      </c>
    </row>
    <row r="764" s="197" customFormat="1" ht="18" customHeight="1" spans="1:2">
      <c r="A764" s="195" t="s">
        <v>1264</v>
      </c>
      <c r="B764" s="196">
        <v>2917</v>
      </c>
    </row>
    <row r="765" s="197" customFormat="1" ht="18" customHeight="1" spans="1:2">
      <c r="A765" s="195" t="s">
        <v>1265</v>
      </c>
      <c r="B765" s="196">
        <v>0</v>
      </c>
    </row>
    <row r="766" s="197" customFormat="1" ht="18" customHeight="1" spans="1:2">
      <c r="A766" s="195" t="s">
        <v>1266</v>
      </c>
      <c r="B766" s="196">
        <v>0</v>
      </c>
    </row>
    <row r="767" s="197" customFormat="1" ht="18" customHeight="1" spans="1:2">
      <c r="A767" s="195" t="s">
        <v>1267</v>
      </c>
      <c r="B767" s="196">
        <v>0</v>
      </c>
    </row>
    <row r="768" s="197" customFormat="1" ht="18" customHeight="1" spans="1:2">
      <c r="A768" s="195" t="s">
        <v>1268</v>
      </c>
      <c r="B768" s="196">
        <v>0</v>
      </c>
    </row>
    <row r="769" s="197" customFormat="1" ht="18" customHeight="1" spans="1:2">
      <c r="A769" s="195" t="s">
        <v>1269</v>
      </c>
      <c r="B769" s="196">
        <v>0</v>
      </c>
    </row>
    <row r="770" s="197" customFormat="1" ht="18" customHeight="1" spans="1:2">
      <c r="A770" s="195" t="s">
        <v>1270</v>
      </c>
      <c r="B770" s="196">
        <v>0</v>
      </c>
    </row>
    <row r="771" s="197" customFormat="1" ht="18" customHeight="1" spans="1:2">
      <c r="A771" s="195" t="s">
        <v>1271</v>
      </c>
      <c r="B771" s="196">
        <v>64</v>
      </c>
    </row>
    <row r="772" s="197" customFormat="1" ht="18" customHeight="1" spans="1:2">
      <c r="A772" s="195" t="s">
        <v>1272</v>
      </c>
      <c r="B772" s="196">
        <v>25</v>
      </c>
    </row>
    <row r="773" s="197" customFormat="1" ht="18" customHeight="1" spans="1:2">
      <c r="A773" s="195" t="s">
        <v>1273</v>
      </c>
      <c r="B773" s="196">
        <v>0</v>
      </c>
    </row>
    <row r="774" s="197" customFormat="1" ht="18" customHeight="1" spans="1:2">
      <c r="A774" s="195" t="s">
        <v>1274</v>
      </c>
      <c r="B774" s="196">
        <v>25</v>
      </c>
    </row>
    <row r="775" s="197" customFormat="1" ht="18" customHeight="1" spans="1:2">
      <c r="A775" s="195" t="s">
        <v>1275</v>
      </c>
      <c r="B775" s="196">
        <v>0</v>
      </c>
    </row>
    <row r="776" s="197" customFormat="1" ht="18" customHeight="1" spans="1:2">
      <c r="A776" s="195" t="s">
        <v>1276</v>
      </c>
      <c r="B776" s="196">
        <v>0</v>
      </c>
    </row>
    <row r="777" s="197" customFormat="1" ht="18" customHeight="1" spans="1:2">
      <c r="A777" s="195" t="s">
        <v>1277</v>
      </c>
      <c r="B777" s="196">
        <v>0</v>
      </c>
    </row>
    <row r="778" s="197" customFormat="1" ht="18" customHeight="1" spans="1:2">
      <c r="A778" s="195" t="s">
        <v>1278</v>
      </c>
      <c r="B778" s="196">
        <v>0</v>
      </c>
    </row>
    <row r="779" s="197" customFormat="1" ht="18" customHeight="1" spans="1:2">
      <c r="A779" s="195" t="s">
        <v>1279</v>
      </c>
      <c r="B779" s="196">
        <v>0</v>
      </c>
    </row>
    <row r="780" s="197" customFormat="1" ht="18" customHeight="1" spans="1:2">
      <c r="A780" s="195" t="s">
        <v>1280</v>
      </c>
      <c r="B780" s="196">
        <v>0</v>
      </c>
    </row>
    <row r="781" s="197" customFormat="1" ht="18" customHeight="1" spans="1:2">
      <c r="A781" s="195" t="s">
        <v>1281</v>
      </c>
      <c r="B781" s="196">
        <v>0</v>
      </c>
    </row>
    <row r="782" s="197" customFormat="1" ht="18" customHeight="1" spans="1:2">
      <c r="A782" s="195" t="s">
        <v>1282</v>
      </c>
      <c r="B782" s="196">
        <v>0</v>
      </c>
    </row>
    <row r="783" s="197" customFormat="1" ht="18" customHeight="1" spans="1:2">
      <c r="A783" s="195" t="s">
        <v>1283</v>
      </c>
      <c r="B783" s="196">
        <v>0</v>
      </c>
    </row>
    <row r="784" s="197" customFormat="1" ht="18" customHeight="1" spans="1:2">
      <c r="A784" s="195" t="s">
        <v>1284</v>
      </c>
      <c r="B784" s="196">
        <v>0</v>
      </c>
    </row>
    <row r="785" s="197" customFormat="1" ht="18" customHeight="1" spans="1:2">
      <c r="A785" s="195" t="s">
        <v>1285</v>
      </c>
      <c r="B785" s="196">
        <v>0</v>
      </c>
    </row>
    <row r="786" s="197" customFormat="1" ht="18" customHeight="1" spans="1:2">
      <c r="A786" s="195" t="s">
        <v>1286</v>
      </c>
      <c r="B786" s="196">
        <v>0</v>
      </c>
    </row>
    <row r="787" s="197" customFormat="1" ht="18" customHeight="1" spans="1:2">
      <c r="A787" s="195" t="s">
        <v>1287</v>
      </c>
      <c r="B787" s="196">
        <v>0</v>
      </c>
    </row>
    <row r="788" s="197" customFormat="1" ht="18" customHeight="1" spans="1:2">
      <c r="A788" s="195" t="s">
        <v>1288</v>
      </c>
      <c r="B788" s="196">
        <v>0</v>
      </c>
    </row>
    <row r="789" s="197" customFormat="1" ht="18" customHeight="1" spans="1:2">
      <c r="A789" s="195" t="s">
        <v>1289</v>
      </c>
      <c r="B789" s="196">
        <v>0</v>
      </c>
    </row>
    <row r="790" s="197" customFormat="1" ht="18" customHeight="1" spans="1:2">
      <c r="A790" s="195" t="s">
        <v>1290</v>
      </c>
      <c r="B790" s="196">
        <v>0</v>
      </c>
    </row>
    <row r="791" s="197" customFormat="1" ht="18" customHeight="1" spans="1:2">
      <c r="A791" s="195" t="s">
        <v>1291</v>
      </c>
      <c r="B791" s="196">
        <v>0</v>
      </c>
    </row>
    <row r="792" s="197" customFormat="1" ht="18" customHeight="1" spans="1:2">
      <c r="A792" s="195" t="s">
        <v>1292</v>
      </c>
      <c r="B792" s="196">
        <v>0</v>
      </c>
    </row>
    <row r="793" s="197" customFormat="1" ht="18" customHeight="1" spans="1:2">
      <c r="A793" s="195" t="s">
        <v>1293</v>
      </c>
      <c r="B793" s="196">
        <v>0</v>
      </c>
    </row>
    <row r="794" s="197" customFormat="1" ht="18" customHeight="1" spans="1:2">
      <c r="A794" s="195" t="s">
        <v>1294</v>
      </c>
      <c r="B794" s="196">
        <v>0</v>
      </c>
    </row>
    <row r="795" s="197" customFormat="1" ht="18" customHeight="1" spans="1:2">
      <c r="A795" s="195" t="s">
        <v>1295</v>
      </c>
      <c r="B795" s="196">
        <v>0</v>
      </c>
    </row>
    <row r="796" s="197" customFormat="1" ht="18" customHeight="1" spans="1:2">
      <c r="A796" s="195" t="s">
        <v>1296</v>
      </c>
      <c r="B796" s="196">
        <v>0</v>
      </c>
    </row>
    <row r="797" s="197" customFormat="1" ht="18" customHeight="1" spans="1:2">
      <c r="A797" s="195" t="s">
        <v>1297</v>
      </c>
      <c r="B797" s="196">
        <v>0</v>
      </c>
    </row>
    <row r="798" s="197" customFormat="1" ht="18" customHeight="1" spans="1:2">
      <c r="A798" s="195" t="s">
        <v>1298</v>
      </c>
      <c r="B798" s="196">
        <v>0</v>
      </c>
    </row>
    <row r="799" s="197" customFormat="1" ht="18" customHeight="1" spans="1:2">
      <c r="A799" s="195" t="s">
        <v>1299</v>
      </c>
      <c r="B799" s="196">
        <v>0</v>
      </c>
    </row>
    <row r="800" s="197" customFormat="1" ht="18" customHeight="1" spans="1:2">
      <c r="A800" s="195" t="s">
        <v>1300</v>
      </c>
      <c r="B800" s="196">
        <v>94</v>
      </c>
    </row>
    <row r="801" s="197" customFormat="1" ht="18" customHeight="1" spans="1:2">
      <c r="A801" s="195" t="s">
        <v>1301</v>
      </c>
      <c r="B801" s="196">
        <v>94</v>
      </c>
    </row>
    <row r="802" s="197" customFormat="1" ht="18" customHeight="1" spans="1:2">
      <c r="A802" s="195" t="s">
        <v>1302</v>
      </c>
      <c r="B802" s="196">
        <v>665</v>
      </c>
    </row>
    <row r="803" s="197" customFormat="1" ht="18" customHeight="1" spans="1:2">
      <c r="A803" s="195" t="s">
        <v>1303</v>
      </c>
      <c r="B803" s="196">
        <v>0</v>
      </c>
    </row>
    <row r="804" s="197" customFormat="1" ht="18" customHeight="1" spans="1:2">
      <c r="A804" s="195" t="s">
        <v>1304</v>
      </c>
      <c r="B804" s="196">
        <v>0</v>
      </c>
    </row>
    <row r="805" s="197" customFormat="1" ht="18" customHeight="1" spans="1:2">
      <c r="A805" s="195" t="s">
        <v>1305</v>
      </c>
      <c r="B805" s="196">
        <v>665</v>
      </c>
    </row>
    <row r="806" s="197" customFormat="1" ht="18" customHeight="1" spans="1:2">
      <c r="A806" s="195" t="s">
        <v>1306</v>
      </c>
      <c r="B806" s="196">
        <v>0</v>
      </c>
    </row>
    <row r="807" s="197" customFormat="1" ht="18" customHeight="1" spans="1:2">
      <c r="A807" s="195" t="s">
        <v>1307</v>
      </c>
      <c r="B807" s="196">
        <v>0</v>
      </c>
    </row>
    <row r="808" s="197" customFormat="1" ht="18" customHeight="1" spans="1:2">
      <c r="A808" s="195" t="s">
        <v>1308</v>
      </c>
      <c r="B808" s="196">
        <v>0</v>
      </c>
    </row>
    <row r="809" s="197" customFormat="1" ht="18" customHeight="1" spans="1:2">
      <c r="A809" s="195" t="s">
        <v>1309</v>
      </c>
      <c r="B809" s="196">
        <v>0</v>
      </c>
    </row>
    <row r="810" s="197" customFormat="1" ht="18" customHeight="1" spans="1:2">
      <c r="A810" s="195" t="s">
        <v>1310</v>
      </c>
      <c r="B810" s="196">
        <v>0</v>
      </c>
    </row>
    <row r="811" s="197" customFormat="1" ht="18" customHeight="1" spans="1:2">
      <c r="A811" s="195" t="s">
        <v>1311</v>
      </c>
      <c r="B811" s="196">
        <v>0</v>
      </c>
    </row>
    <row r="812" s="197" customFormat="1" ht="18" customHeight="1" spans="1:2">
      <c r="A812" s="195" t="s">
        <v>1312</v>
      </c>
      <c r="B812" s="196">
        <v>188</v>
      </c>
    </row>
    <row r="813" s="197" customFormat="1" ht="18" customHeight="1" spans="1:2">
      <c r="A813" s="195" t="s">
        <v>709</v>
      </c>
      <c r="B813" s="196">
        <v>71</v>
      </c>
    </row>
    <row r="814" s="197" customFormat="1" ht="18" customHeight="1" spans="1:2">
      <c r="A814" s="195" t="s">
        <v>710</v>
      </c>
      <c r="B814" s="196">
        <v>0</v>
      </c>
    </row>
    <row r="815" s="197" customFormat="1" ht="18" customHeight="1" spans="1:2">
      <c r="A815" s="195" t="s">
        <v>711</v>
      </c>
      <c r="B815" s="196">
        <v>0</v>
      </c>
    </row>
    <row r="816" s="197" customFormat="1" ht="18" customHeight="1" spans="1:2">
      <c r="A816" s="195" t="s">
        <v>1313</v>
      </c>
      <c r="B816" s="196">
        <v>0</v>
      </c>
    </row>
    <row r="817" s="197" customFormat="1" ht="18" customHeight="1" spans="1:2">
      <c r="A817" s="195" t="s">
        <v>1314</v>
      </c>
      <c r="B817" s="196">
        <v>0</v>
      </c>
    </row>
    <row r="818" s="197" customFormat="1" ht="18" customHeight="1" spans="1:2">
      <c r="A818" s="195" t="s">
        <v>1315</v>
      </c>
      <c r="B818" s="196">
        <v>0</v>
      </c>
    </row>
    <row r="819" s="197" customFormat="1" ht="18" customHeight="1" spans="1:2">
      <c r="A819" s="195" t="s">
        <v>750</v>
      </c>
      <c r="B819" s="196">
        <v>0</v>
      </c>
    </row>
    <row r="820" s="197" customFormat="1" ht="18" customHeight="1" spans="1:2">
      <c r="A820" s="195" t="s">
        <v>1316</v>
      </c>
      <c r="B820" s="196">
        <v>0</v>
      </c>
    </row>
    <row r="821" s="197" customFormat="1" ht="18" customHeight="1" spans="1:2">
      <c r="A821" s="195" t="s">
        <v>718</v>
      </c>
      <c r="B821" s="196">
        <v>117</v>
      </c>
    </row>
    <row r="822" s="197" customFormat="1" ht="18" customHeight="1" spans="1:2">
      <c r="A822" s="195" t="s">
        <v>1317</v>
      </c>
      <c r="B822" s="196">
        <v>0</v>
      </c>
    </row>
    <row r="823" s="197" customFormat="1" ht="18" customHeight="1" spans="1:2">
      <c r="A823" s="195" t="s">
        <v>1318</v>
      </c>
      <c r="B823" s="196">
        <v>0</v>
      </c>
    </row>
    <row r="824" s="197" customFormat="1" ht="18" customHeight="1" spans="1:2">
      <c r="A824" s="195" t="s">
        <v>1319</v>
      </c>
      <c r="B824" s="196">
        <v>0</v>
      </c>
    </row>
    <row r="825" s="197" customFormat="1" ht="18" customHeight="1" spans="1:2">
      <c r="A825" s="195" t="s">
        <v>1734</v>
      </c>
      <c r="B825" s="196">
        <v>29325</v>
      </c>
    </row>
    <row r="826" s="197" customFormat="1" ht="18" customHeight="1" spans="1:2">
      <c r="A826" s="195" t="s">
        <v>1321</v>
      </c>
      <c r="B826" s="196">
        <v>8916</v>
      </c>
    </row>
    <row r="827" s="197" customFormat="1" ht="18" customHeight="1" spans="1:2">
      <c r="A827" s="195" t="s">
        <v>709</v>
      </c>
      <c r="B827" s="196">
        <v>2451</v>
      </c>
    </row>
    <row r="828" s="197" customFormat="1" ht="18" customHeight="1" spans="1:2">
      <c r="A828" s="195" t="s">
        <v>710</v>
      </c>
      <c r="B828" s="196">
        <v>44</v>
      </c>
    </row>
    <row r="829" s="197" customFormat="1" ht="18" customHeight="1" spans="1:2">
      <c r="A829" s="195" t="s">
        <v>711</v>
      </c>
      <c r="B829" s="196">
        <v>0</v>
      </c>
    </row>
    <row r="830" s="197" customFormat="1" ht="18" customHeight="1" spans="1:2">
      <c r="A830" s="195" t="s">
        <v>1322</v>
      </c>
      <c r="B830" s="196">
        <v>1649</v>
      </c>
    </row>
    <row r="831" s="197" customFormat="1" ht="18" customHeight="1" spans="1:2">
      <c r="A831" s="195" t="s">
        <v>1323</v>
      </c>
      <c r="B831" s="196">
        <v>0</v>
      </c>
    </row>
    <row r="832" s="197" customFormat="1" ht="18" customHeight="1" spans="1:2">
      <c r="A832" s="195" t="s">
        <v>1324</v>
      </c>
      <c r="B832" s="196">
        <v>0</v>
      </c>
    </row>
    <row r="833" s="197" customFormat="1" ht="18" customHeight="1" spans="1:2">
      <c r="A833" s="195" t="s">
        <v>1325</v>
      </c>
      <c r="B833" s="196">
        <v>0</v>
      </c>
    </row>
    <row r="834" s="197" customFormat="1" ht="18" customHeight="1" spans="1:2">
      <c r="A834" s="195" t="s">
        <v>1326</v>
      </c>
      <c r="B834" s="196">
        <v>0</v>
      </c>
    </row>
    <row r="835" s="197" customFormat="1" ht="18" customHeight="1" spans="1:2">
      <c r="A835" s="195" t="s">
        <v>1327</v>
      </c>
      <c r="B835" s="196">
        <v>0</v>
      </c>
    </row>
    <row r="836" s="197" customFormat="1" ht="18" customHeight="1" spans="1:2">
      <c r="A836" s="195" t="s">
        <v>1328</v>
      </c>
      <c r="B836" s="196">
        <v>4772</v>
      </c>
    </row>
    <row r="837" s="197" customFormat="1" ht="18" customHeight="1" spans="1:2">
      <c r="A837" s="195" t="s">
        <v>1329</v>
      </c>
      <c r="B837" s="196">
        <v>0</v>
      </c>
    </row>
    <row r="838" s="197" customFormat="1" ht="18" customHeight="1" spans="1:2">
      <c r="A838" s="195" t="s">
        <v>1330</v>
      </c>
      <c r="B838" s="196">
        <v>0</v>
      </c>
    </row>
    <row r="839" s="197" customFormat="1" ht="18" customHeight="1" spans="1:2">
      <c r="A839" s="195" t="s">
        <v>1331</v>
      </c>
      <c r="B839" s="196">
        <v>1923</v>
      </c>
    </row>
    <row r="840" s="197" customFormat="1" ht="18" customHeight="1" spans="1:2">
      <c r="A840" s="195" t="s">
        <v>1332</v>
      </c>
      <c r="B840" s="196">
        <v>0</v>
      </c>
    </row>
    <row r="841" s="197" customFormat="1" ht="18" customHeight="1" spans="1:2">
      <c r="A841" s="195" t="s">
        <v>1333</v>
      </c>
      <c r="B841" s="196">
        <v>1923</v>
      </c>
    </row>
    <row r="842" s="197" customFormat="1" ht="18" customHeight="1" spans="1:2">
      <c r="A842" s="195" t="s">
        <v>1334</v>
      </c>
      <c r="B842" s="196">
        <v>9629</v>
      </c>
    </row>
    <row r="843" s="197" customFormat="1" ht="18" customHeight="1" spans="1:2">
      <c r="A843" s="195" t="s">
        <v>1335</v>
      </c>
      <c r="B843" s="196">
        <v>9629</v>
      </c>
    </row>
    <row r="844" s="197" customFormat="1" ht="18" customHeight="1" spans="1:2">
      <c r="A844" s="195" t="s">
        <v>1336</v>
      </c>
      <c r="B844" s="196">
        <v>167</v>
      </c>
    </row>
    <row r="845" s="197" customFormat="1" ht="18" customHeight="1" spans="1:2">
      <c r="A845" s="195" t="s">
        <v>1337</v>
      </c>
      <c r="B845" s="196">
        <v>167</v>
      </c>
    </row>
    <row r="846" s="197" customFormat="1" ht="18" customHeight="1" spans="1:2">
      <c r="A846" s="195" t="s">
        <v>1338</v>
      </c>
      <c r="B846" s="196">
        <v>8690</v>
      </c>
    </row>
    <row r="847" s="197" customFormat="1" ht="18" customHeight="1" spans="1:2">
      <c r="A847" s="195" t="s">
        <v>1339</v>
      </c>
      <c r="B847" s="196">
        <v>8690</v>
      </c>
    </row>
    <row r="848" s="197" customFormat="1" ht="18" customHeight="1" spans="1:2">
      <c r="A848" s="195" t="s">
        <v>1735</v>
      </c>
      <c r="B848" s="196">
        <v>67125</v>
      </c>
    </row>
    <row r="849" s="197" customFormat="1" ht="18" customHeight="1" spans="1:2">
      <c r="A849" s="195" t="s">
        <v>1341</v>
      </c>
      <c r="B849" s="196">
        <v>5904</v>
      </c>
    </row>
    <row r="850" s="197" customFormat="1" ht="18" customHeight="1" spans="1:2">
      <c r="A850" s="195" t="s">
        <v>709</v>
      </c>
      <c r="B850" s="196">
        <v>1720</v>
      </c>
    </row>
    <row r="851" s="197" customFormat="1" ht="18" customHeight="1" spans="1:2">
      <c r="A851" s="195" t="s">
        <v>710</v>
      </c>
      <c r="B851" s="196">
        <v>60</v>
      </c>
    </row>
    <row r="852" s="197" customFormat="1" ht="18" customHeight="1" spans="1:2">
      <c r="A852" s="195" t="s">
        <v>711</v>
      </c>
      <c r="B852" s="196">
        <v>0</v>
      </c>
    </row>
    <row r="853" s="197" customFormat="1" ht="18" customHeight="1" spans="1:2">
      <c r="A853" s="195" t="s">
        <v>718</v>
      </c>
      <c r="B853" s="196">
        <v>2520</v>
      </c>
    </row>
    <row r="854" s="197" customFormat="1" ht="18" customHeight="1" spans="1:2">
      <c r="A854" s="195" t="s">
        <v>1342</v>
      </c>
      <c r="B854" s="196">
        <v>0</v>
      </c>
    </row>
    <row r="855" s="197" customFormat="1" ht="18" customHeight="1" spans="1:2">
      <c r="A855" s="195" t="s">
        <v>1343</v>
      </c>
      <c r="B855" s="196">
        <v>189</v>
      </c>
    </row>
    <row r="856" s="197" customFormat="1" ht="18" customHeight="1" spans="1:2">
      <c r="A856" s="195" t="s">
        <v>1344</v>
      </c>
      <c r="B856" s="196">
        <v>528</v>
      </c>
    </row>
    <row r="857" s="197" customFormat="1" ht="18" customHeight="1" spans="1:2">
      <c r="A857" s="195" t="s">
        <v>1345</v>
      </c>
      <c r="B857" s="196">
        <v>199</v>
      </c>
    </row>
    <row r="858" s="197" customFormat="1" ht="18" customHeight="1" spans="1:2">
      <c r="A858" s="195" t="s">
        <v>1346</v>
      </c>
      <c r="B858" s="196">
        <v>248</v>
      </c>
    </row>
    <row r="859" s="197" customFormat="1" ht="18" customHeight="1" spans="1:2">
      <c r="A859" s="195" t="s">
        <v>1347</v>
      </c>
      <c r="B859" s="196">
        <v>20</v>
      </c>
    </row>
    <row r="860" s="197" customFormat="1" ht="18" customHeight="1" spans="1:2">
      <c r="A860" s="195" t="s">
        <v>1348</v>
      </c>
      <c r="B860" s="196">
        <v>60</v>
      </c>
    </row>
    <row r="861" s="197" customFormat="1" ht="18" customHeight="1" spans="1:2">
      <c r="A861" s="195" t="s">
        <v>1349</v>
      </c>
      <c r="B861" s="196">
        <v>0</v>
      </c>
    </row>
    <row r="862" s="197" customFormat="1" ht="18" customHeight="1" spans="1:2">
      <c r="A862" s="195" t="s">
        <v>1350</v>
      </c>
      <c r="B862" s="196">
        <v>9</v>
      </c>
    </row>
    <row r="863" s="197" customFormat="1" ht="18" customHeight="1" spans="1:2">
      <c r="A863" s="195" t="s">
        <v>1351</v>
      </c>
      <c r="B863" s="196">
        <v>0</v>
      </c>
    </row>
    <row r="864" s="197" customFormat="1" ht="18" customHeight="1" spans="1:2">
      <c r="A864" s="195" t="s">
        <v>1352</v>
      </c>
      <c r="B864" s="196">
        <v>0</v>
      </c>
    </row>
    <row r="865" s="197" customFormat="1" ht="18" customHeight="1" spans="1:2">
      <c r="A865" s="195" t="s">
        <v>1353</v>
      </c>
      <c r="B865" s="196">
        <v>46</v>
      </c>
    </row>
    <row r="866" s="197" customFormat="1" ht="18" customHeight="1" spans="1:2">
      <c r="A866" s="195" t="s">
        <v>1354</v>
      </c>
      <c r="B866" s="196">
        <v>17</v>
      </c>
    </row>
    <row r="867" s="197" customFormat="1" ht="18" customHeight="1" spans="1:2">
      <c r="A867" s="195" t="s">
        <v>1355</v>
      </c>
      <c r="B867" s="196">
        <v>30</v>
      </c>
    </row>
    <row r="868" s="197" customFormat="1" ht="18" customHeight="1" spans="1:2">
      <c r="A868" s="195" t="s">
        <v>1356</v>
      </c>
      <c r="B868" s="196">
        <v>85</v>
      </c>
    </row>
    <row r="869" s="197" customFormat="1" ht="18" customHeight="1" spans="1:2">
      <c r="A869" s="195" t="s">
        <v>1357</v>
      </c>
      <c r="B869" s="196">
        <v>19</v>
      </c>
    </row>
    <row r="870" s="197" customFormat="1" ht="18" customHeight="1" spans="1:2">
      <c r="A870" s="195" t="s">
        <v>1358</v>
      </c>
      <c r="B870" s="196">
        <v>0</v>
      </c>
    </row>
    <row r="871" s="197" customFormat="1" ht="18" customHeight="1" spans="1:2">
      <c r="A871" s="195" t="s">
        <v>1359</v>
      </c>
      <c r="B871" s="196">
        <v>30</v>
      </c>
    </row>
    <row r="872" s="197" customFormat="1" ht="18" customHeight="1" spans="1:2">
      <c r="A872" s="195" t="s">
        <v>1360</v>
      </c>
      <c r="B872" s="196">
        <v>5</v>
      </c>
    </row>
    <row r="873" s="197" customFormat="1" ht="18" customHeight="1" spans="1:2">
      <c r="A873" s="195" t="s">
        <v>1361</v>
      </c>
      <c r="B873" s="196">
        <v>20</v>
      </c>
    </row>
    <row r="874" s="197" customFormat="1" ht="18" customHeight="1" spans="1:2">
      <c r="A874" s="195" t="s">
        <v>1362</v>
      </c>
      <c r="B874" s="196">
        <v>99</v>
      </c>
    </row>
    <row r="875" s="197" customFormat="1" ht="18" customHeight="1" spans="1:2">
      <c r="A875" s="195" t="s">
        <v>1363</v>
      </c>
      <c r="B875" s="196">
        <v>2395</v>
      </c>
    </row>
    <row r="876" s="197" customFormat="1" ht="18" customHeight="1" spans="1:2">
      <c r="A876" s="195" t="s">
        <v>709</v>
      </c>
      <c r="B876" s="196">
        <v>0</v>
      </c>
    </row>
    <row r="877" s="197" customFormat="1" ht="18" customHeight="1" spans="1:2">
      <c r="A877" s="195" t="s">
        <v>710</v>
      </c>
      <c r="B877" s="196">
        <v>0</v>
      </c>
    </row>
    <row r="878" s="197" customFormat="1" ht="18" customHeight="1" spans="1:2">
      <c r="A878" s="195" t="s">
        <v>711</v>
      </c>
      <c r="B878" s="196">
        <v>0</v>
      </c>
    </row>
    <row r="879" s="197" customFormat="1" ht="18" customHeight="1" spans="1:2">
      <c r="A879" s="195" t="s">
        <v>1364</v>
      </c>
      <c r="B879" s="196">
        <v>715</v>
      </c>
    </row>
    <row r="880" s="197" customFormat="1" ht="18" customHeight="1" spans="1:2">
      <c r="A880" s="195" t="s">
        <v>1365</v>
      </c>
      <c r="B880" s="196">
        <v>607</v>
      </c>
    </row>
    <row r="881" s="197" customFormat="1" ht="18" customHeight="1" spans="1:2">
      <c r="A881" s="195" t="s">
        <v>1366</v>
      </c>
      <c r="B881" s="196">
        <v>24</v>
      </c>
    </row>
    <row r="882" s="197" customFormat="1" ht="18" customHeight="1" spans="1:2">
      <c r="A882" s="195" t="s">
        <v>1367</v>
      </c>
      <c r="B882" s="196">
        <v>0</v>
      </c>
    </row>
    <row r="883" s="197" customFormat="1" ht="18" customHeight="1" spans="1:2">
      <c r="A883" s="195" t="s">
        <v>1368</v>
      </c>
      <c r="B883" s="196">
        <v>87</v>
      </c>
    </row>
    <row r="884" s="197" customFormat="1" ht="18" customHeight="1" spans="1:2">
      <c r="A884" s="195" t="s">
        <v>1369</v>
      </c>
      <c r="B884" s="196">
        <v>72</v>
      </c>
    </row>
    <row r="885" s="197" customFormat="1" ht="18" customHeight="1" spans="1:2">
      <c r="A885" s="195" t="s">
        <v>1370</v>
      </c>
      <c r="B885" s="196">
        <v>165</v>
      </c>
    </row>
    <row r="886" s="197" customFormat="1" ht="18" customHeight="1" spans="1:2">
      <c r="A886" s="195" t="s">
        <v>1371</v>
      </c>
      <c r="B886" s="196">
        <v>0</v>
      </c>
    </row>
    <row r="887" s="197" customFormat="1" ht="18" customHeight="1" spans="1:2">
      <c r="A887" s="195" t="s">
        <v>1372</v>
      </c>
      <c r="B887" s="196">
        <v>0</v>
      </c>
    </row>
    <row r="888" s="197" customFormat="1" ht="18" customHeight="1" spans="1:2">
      <c r="A888" s="195" t="s">
        <v>1373</v>
      </c>
      <c r="B888" s="196">
        <v>0</v>
      </c>
    </row>
    <row r="889" s="197" customFormat="1" ht="18" customHeight="1" spans="1:2">
      <c r="A889" s="195" t="s">
        <v>1374</v>
      </c>
      <c r="B889" s="196">
        <v>0</v>
      </c>
    </row>
    <row r="890" s="197" customFormat="1" ht="18" customHeight="1" spans="1:2">
      <c r="A890" s="195" t="s">
        <v>1375</v>
      </c>
      <c r="B890" s="196">
        <v>0</v>
      </c>
    </row>
    <row r="891" s="197" customFormat="1" ht="18" customHeight="1" spans="1:2">
      <c r="A891" s="195" t="s">
        <v>1376</v>
      </c>
      <c r="B891" s="196">
        <v>0</v>
      </c>
    </row>
    <row r="892" s="197" customFormat="1" ht="18" customHeight="1" spans="1:2">
      <c r="A892" s="195" t="s">
        <v>1377</v>
      </c>
      <c r="B892" s="196">
        <v>0</v>
      </c>
    </row>
    <row r="893" s="197" customFormat="1" ht="18" customHeight="1" spans="1:2">
      <c r="A893" s="195" t="s">
        <v>1378</v>
      </c>
      <c r="B893" s="196">
        <v>380</v>
      </c>
    </row>
    <row r="894" s="197" customFormat="1" ht="18" customHeight="1" spans="1:2">
      <c r="A894" s="195" t="s">
        <v>1379</v>
      </c>
      <c r="B894" s="196">
        <v>0</v>
      </c>
    </row>
    <row r="895" s="197" customFormat="1" ht="18" customHeight="1" spans="1:2">
      <c r="A895" s="195" t="s">
        <v>1348</v>
      </c>
      <c r="B895" s="196">
        <v>0</v>
      </c>
    </row>
    <row r="896" s="197" customFormat="1" ht="18" customHeight="1" spans="1:2">
      <c r="A896" s="195" t="s">
        <v>1380</v>
      </c>
      <c r="B896" s="196">
        <v>345</v>
      </c>
    </row>
    <row r="897" s="197" customFormat="1" ht="18" customHeight="1" spans="1:2">
      <c r="A897" s="195" t="s">
        <v>1381</v>
      </c>
      <c r="B897" s="196">
        <v>52278</v>
      </c>
    </row>
    <row r="898" s="197" customFormat="1" ht="18" customHeight="1" spans="1:2">
      <c r="A898" s="195" t="s">
        <v>709</v>
      </c>
      <c r="B898" s="196">
        <v>418</v>
      </c>
    </row>
    <row r="899" s="197" customFormat="1" ht="18" customHeight="1" spans="1:2">
      <c r="A899" s="195" t="s">
        <v>710</v>
      </c>
      <c r="B899" s="196">
        <v>22</v>
      </c>
    </row>
    <row r="900" s="197" customFormat="1" ht="18" customHeight="1" spans="1:2">
      <c r="A900" s="195" t="s">
        <v>711</v>
      </c>
      <c r="B900" s="196">
        <v>0</v>
      </c>
    </row>
    <row r="901" s="197" customFormat="1" ht="18" customHeight="1" spans="1:2">
      <c r="A901" s="195" t="s">
        <v>1382</v>
      </c>
      <c r="B901" s="196">
        <v>2370</v>
      </c>
    </row>
    <row r="902" s="197" customFormat="1" ht="18" customHeight="1" spans="1:2">
      <c r="A902" s="195" t="s">
        <v>1383</v>
      </c>
      <c r="B902" s="196">
        <v>0</v>
      </c>
    </row>
    <row r="903" s="197" customFormat="1" ht="18" customHeight="1" spans="1:2">
      <c r="A903" s="195" t="s">
        <v>1384</v>
      </c>
      <c r="B903" s="196">
        <v>1432</v>
      </c>
    </row>
    <row r="904" s="197" customFormat="1" ht="18" customHeight="1" spans="1:2">
      <c r="A904" s="195" t="s">
        <v>1385</v>
      </c>
      <c r="B904" s="196">
        <v>0</v>
      </c>
    </row>
    <row r="905" s="197" customFormat="1" ht="18" customHeight="1" spans="1:2">
      <c r="A905" s="195" t="s">
        <v>1386</v>
      </c>
      <c r="B905" s="196">
        <v>0</v>
      </c>
    </row>
    <row r="906" s="197" customFormat="1" ht="18" customHeight="1" spans="1:2">
      <c r="A906" s="195" t="s">
        <v>1736</v>
      </c>
      <c r="B906" s="196">
        <v>170</v>
      </c>
    </row>
    <row r="907" s="197" customFormat="1" ht="18" customHeight="1" spans="1:2">
      <c r="A907" s="195" t="s">
        <v>1388</v>
      </c>
      <c r="B907" s="196">
        <v>0</v>
      </c>
    </row>
    <row r="908" s="197" customFormat="1" ht="18" customHeight="1" spans="1:2">
      <c r="A908" s="195" t="s">
        <v>1389</v>
      </c>
      <c r="B908" s="196">
        <v>1726</v>
      </c>
    </row>
    <row r="909" s="197" customFormat="1" ht="18" customHeight="1" spans="1:2">
      <c r="A909" s="195" t="s">
        <v>1390</v>
      </c>
      <c r="B909" s="196">
        <v>0</v>
      </c>
    </row>
    <row r="910" s="197" customFormat="1" ht="18" customHeight="1" spans="1:2">
      <c r="A910" s="195" t="s">
        <v>1391</v>
      </c>
      <c r="B910" s="196">
        <v>0</v>
      </c>
    </row>
    <row r="911" s="197" customFormat="1" ht="18" customHeight="1" spans="1:2">
      <c r="A911" s="195" t="s">
        <v>1392</v>
      </c>
      <c r="B911" s="196">
        <v>231</v>
      </c>
    </row>
    <row r="912" s="197" customFormat="1" ht="18" customHeight="1" spans="1:2">
      <c r="A912" s="195" t="s">
        <v>1393</v>
      </c>
      <c r="B912" s="196">
        <v>394</v>
      </c>
    </row>
    <row r="913" s="197" customFormat="1" ht="18" customHeight="1" spans="1:2">
      <c r="A913" s="195" t="s">
        <v>1394</v>
      </c>
      <c r="B913" s="196">
        <v>0</v>
      </c>
    </row>
    <row r="914" s="197" customFormat="1" ht="18" customHeight="1" spans="1:2">
      <c r="A914" s="195" t="s">
        <v>1395</v>
      </c>
      <c r="B914" s="196">
        <v>0</v>
      </c>
    </row>
    <row r="915" s="197" customFormat="1" ht="18" customHeight="1" spans="1:2">
      <c r="A915" s="195" t="s">
        <v>1396</v>
      </c>
      <c r="B915" s="196">
        <v>0</v>
      </c>
    </row>
    <row r="916" s="197" customFormat="1" ht="18" customHeight="1" spans="1:2">
      <c r="A916" s="195" t="s">
        <v>1397</v>
      </c>
      <c r="B916" s="196">
        <v>0</v>
      </c>
    </row>
    <row r="917" s="197" customFormat="1" ht="18" customHeight="1" spans="1:2">
      <c r="A917" s="195" t="s">
        <v>1398</v>
      </c>
      <c r="B917" s="196">
        <v>0</v>
      </c>
    </row>
    <row r="918" s="197" customFormat="1" ht="18" customHeight="1" spans="1:2">
      <c r="A918" s="195" t="s">
        <v>1399</v>
      </c>
      <c r="B918" s="196">
        <v>0</v>
      </c>
    </row>
    <row r="919" s="197" customFormat="1" ht="18" customHeight="1" spans="1:2">
      <c r="A919" s="195" t="s">
        <v>1375</v>
      </c>
      <c r="B919" s="196">
        <v>0</v>
      </c>
    </row>
    <row r="920" s="197" customFormat="1" ht="18" customHeight="1" spans="1:2">
      <c r="A920" s="195" t="s">
        <v>1400</v>
      </c>
      <c r="B920" s="196">
        <v>0</v>
      </c>
    </row>
    <row r="921" s="197" customFormat="1" ht="18" customHeight="1" spans="1:2">
      <c r="A921" s="195" t="s">
        <v>1401</v>
      </c>
      <c r="B921" s="196">
        <v>0</v>
      </c>
    </row>
    <row r="922" s="197" customFormat="1" ht="18" customHeight="1" spans="1:2">
      <c r="A922" s="195" t="s">
        <v>1402</v>
      </c>
      <c r="B922" s="196">
        <v>0</v>
      </c>
    </row>
    <row r="923" s="197" customFormat="1" ht="18" customHeight="1" spans="1:2">
      <c r="A923" s="195" t="s">
        <v>1403</v>
      </c>
      <c r="B923" s="196">
        <v>0</v>
      </c>
    </row>
    <row r="924" s="197" customFormat="1" ht="18" customHeight="1" spans="1:2">
      <c r="A924" s="195" t="s">
        <v>1404</v>
      </c>
      <c r="B924" s="196">
        <v>45515</v>
      </c>
    </row>
    <row r="925" s="197" customFormat="1" ht="18" customHeight="1" spans="1:2">
      <c r="A925" s="195" t="s">
        <v>1405</v>
      </c>
      <c r="B925" s="196">
        <v>1030</v>
      </c>
    </row>
    <row r="926" s="197" customFormat="1" ht="18" customHeight="1" spans="1:2">
      <c r="A926" s="195" t="s">
        <v>709</v>
      </c>
      <c r="B926" s="196">
        <v>128</v>
      </c>
    </row>
    <row r="927" s="197" customFormat="1" ht="18" customHeight="1" spans="1:2">
      <c r="A927" s="195" t="s">
        <v>710</v>
      </c>
      <c r="B927" s="196">
        <v>212</v>
      </c>
    </row>
    <row r="928" s="197" customFormat="1" ht="18" customHeight="1" spans="1:2">
      <c r="A928" s="195" t="s">
        <v>711</v>
      </c>
      <c r="B928" s="196">
        <v>46</v>
      </c>
    </row>
    <row r="929" s="197" customFormat="1" ht="18" customHeight="1" spans="1:2">
      <c r="A929" s="195" t="s">
        <v>1406</v>
      </c>
      <c r="B929" s="196">
        <v>0</v>
      </c>
    </row>
    <row r="930" s="197" customFormat="1" ht="18" customHeight="1" spans="1:2">
      <c r="A930" s="195" t="s">
        <v>1407</v>
      </c>
      <c r="B930" s="196">
        <v>0</v>
      </c>
    </row>
    <row r="931" s="197" customFormat="1" ht="18" customHeight="1" spans="1:2">
      <c r="A931" s="195" t="s">
        <v>1408</v>
      </c>
      <c r="B931" s="196">
        <v>0</v>
      </c>
    </row>
    <row r="932" s="197" customFormat="1" ht="18" customHeight="1" spans="1:2">
      <c r="A932" s="195" t="s">
        <v>1409</v>
      </c>
      <c r="B932" s="196">
        <v>0</v>
      </c>
    </row>
    <row r="933" s="197" customFormat="1" ht="18" customHeight="1" spans="1:2">
      <c r="A933" s="195" t="s">
        <v>1410</v>
      </c>
      <c r="B933" s="196">
        <v>0</v>
      </c>
    </row>
    <row r="934" s="197" customFormat="1" ht="18" customHeight="1" spans="1:2">
      <c r="A934" s="195" t="s">
        <v>718</v>
      </c>
      <c r="B934" s="196">
        <v>0</v>
      </c>
    </row>
    <row r="935" s="197" customFormat="1" ht="18" customHeight="1" spans="1:2">
      <c r="A935" s="195" t="s">
        <v>1411</v>
      </c>
      <c r="B935" s="196">
        <v>644</v>
      </c>
    </row>
    <row r="936" s="197" customFormat="1" ht="18" customHeight="1" spans="1:2">
      <c r="A936" s="195" t="s">
        <v>1412</v>
      </c>
      <c r="B936" s="196">
        <v>0</v>
      </c>
    </row>
    <row r="937" s="197" customFormat="1" ht="18" customHeight="1" spans="1:2">
      <c r="A937" s="195" t="s">
        <v>1413</v>
      </c>
      <c r="B937" s="196">
        <v>0</v>
      </c>
    </row>
    <row r="938" s="197" customFormat="1" ht="18" customHeight="1" spans="1:2">
      <c r="A938" s="195" t="s">
        <v>1414</v>
      </c>
      <c r="B938" s="196">
        <v>0</v>
      </c>
    </row>
    <row r="939" s="197" customFormat="1" ht="18" customHeight="1" spans="1:2">
      <c r="A939" s="195" t="s">
        <v>1415</v>
      </c>
      <c r="B939" s="196">
        <v>0</v>
      </c>
    </row>
    <row r="940" s="197" customFormat="1" ht="18" customHeight="1" spans="1:2">
      <c r="A940" s="195" t="s">
        <v>1416</v>
      </c>
      <c r="B940" s="196">
        <v>0</v>
      </c>
    </row>
    <row r="941" s="197" customFormat="1" ht="18" customHeight="1" spans="1:2">
      <c r="A941" s="195" t="s">
        <v>1417</v>
      </c>
      <c r="B941" s="196">
        <v>0</v>
      </c>
    </row>
    <row r="942" s="197" customFormat="1" ht="18" customHeight="1" spans="1:2">
      <c r="A942" s="195" t="s">
        <v>1418</v>
      </c>
      <c r="B942" s="196">
        <v>0</v>
      </c>
    </row>
    <row r="943" s="197" customFormat="1" ht="18" customHeight="1" spans="1:2">
      <c r="A943" s="195" t="s">
        <v>1419</v>
      </c>
      <c r="B943" s="196">
        <v>3415</v>
      </c>
    </row>
    <row r="944" s="197" customFormat="1" ht="18" customHeight="1" spans="1:2">
      <c r="A944" s="195" t="s">
        <v>1420</v>
      </c>
      <c r="B944" s="196">
        <v>0</v>
      </c>
    </row>
    <row r="945" s="197" customFormat="1" ht="18" customHeight="1" spans="1:2">
      <c r="A945" s="195" t="s">
        <v>1421</v>
      </c>
      <c r="B945" s="196">
        <v>235</v>
      </c>
    </row>
    <row r="946" s="197" customFormat="1" ht="18" customHeight="1" spans="1:2">
      <c r="A946" s="195" t="s">
        <v>1422</v>
      </c>
      <c r="B946" s="196">
        <v>3021</v>
      </c>
    </row>
    <row r="947" s="197" customFormat="1" ht="18" customHeight="1" spans="1:2">
      <c r="A947" s="195" t="s">
        <v>1423</v>
      </c>
      <c r="B947" s="196">
        <v>0</v>
      </c>
    </row>
    <row r="948" s="197" customFormat="1" ht="18" customHeight="1" spans="1:2">
      <c r="A948" s="195" t="s">
        <v>1424</v>
      </c>
      <c r="B948" s="196">
        <v>159</v>
      </c>
    </row>
    <row r="949" s="197" customFormat="1" ht="18" customHeight="1" spans="1:2">
      <c r="A949" s="195" t="s">
        <v>1425</v>
      </c>
      <c r="B949" s="196">
        <v>2103</v>
      </c>
    </row>
    <row r="950" s="197" customFormat="1" ht="18" customHeight="1" spans="1:2">
      <c r="A950" s="195" t="s">
        <v>1426</v>
      </c>
      <c r="B950" s="196">
        <v>0</v>
      </c>
    </row>
    <row r="951" s="197" customFormat="1" ht="18" customHeight="1" spans="1:2">
      <c r="A951" s="195" t="s">
        <v>1427</v>
      </c>
      <c r="B951" s="196">
        <v>2103</v>
      </c>
    </row>
    <row r="952" s="197" customFormat="1" ht="18" customHeight="1" spans="1:2">
      <c r="A952" s="195" t="s">
        <v>1428</v>
      </c>
      <c r="B952" s="196">
        <v>0</v>
      </c>
    </row>
    <row r="953" s="197" customFormat="1" ht="18" customHeight="1" spans="1:2">
      <c r="A953" s="195" t="s">
        <v>1429</v>
      </c>
      <c r="B953" s="196">
        <v>0</v>
      </c>
    </row>
    <row r="954" s="197" customFormat="1" ht="18" customHeight="1" spans="1:2">
      <c r="A954" s="195" t="s">
        <v>1430</v>
      </c>
      <c r="B954" s="196">
        <v>0</v>
      </c>
    </row>
    <row r="955" s="197" customFormat="1" ht="18" customHeight="1" spans="1:2">
      <c r="A955" s="195" t="s">
        <v>1737</v>
      </c>
      <c r="B955" s="196">
        <v>22035</v>
      </c>
    </row>
    <row r="956" s="197" customFormat="1" ht="18" customHeight="1" spans="1:2">
      <c r="A956" s="195" t="s">
        <v>1432</v>
      </c>
      <c r="B956" s="196">
        <v>18766</v>
      </c>
    </row>
    <row r="957" s="197" customFormat="1" ht="18" customHeight="1" spans="1:2">
      <c r="A957" s="195" t="s">
        <v>709</v>
      </c>
      <c r="B957" s="196">
        <v>1121</v>
      </c>
    </row>
    <row r="958" s="197" customFormat="1" ht="18" customHeight="1" spans="1:2">
      <c r="A958" s="195" t="s">
        <v>710</v>
      </c>
      <c r="B958" s="196">
        <v>5</v>
      </c>
    </row>
    <row r="959" s="197" customFormat="1" ht="18" customHeight="1" spans="1:2">
      <c r="A959" s="195" t="s">
        <v>711</v>
      </c>
      <c r="B959" s="196">
        <v>0</v>
      </c>
    </row>
    <row r="960" s="197" customFormat="1" ht="18" customHeight="1" spans="1:2">
      <c r="A960" s="195" t="s">
        <v>1433</v>
      </c>
      <c r="B960" s="196">
        <v>3592</v>
      </c>
    </row>
    <row r="961" s="197" customFormat="1" ht="18" customHeight="1" spans="1:2">
      <c r="A961" s="195" t="s">
        <v>1434</v>
      </c>
      <c r="B961" s="196">
        <v>581</v>
      </c>
    </row>
    <row r="962" s="197" customFormat="1" ht="18" customHeight="1" spans="1:2">
      <c r="A962" s="195" t="s">
        <v>1435</v>
      </c>
      <c r="B962" s="196">
        <v>0</v>
      </c>
    </row>
    <row r="963" s="197" customFormat="1" ht="18" customHeight="1" spans="1:2">
      <c r="A963" s="195" t="s">
        <v>1436</v>
      </c>
      <c r="B963" s="196">
        <v>0</v>
      </c>
    </row>
    <row r="964" s="197" customFormat="1" ht="18" customHeight="1" spans="1:2">
      <c r="A964" s="195" t="s">
        <v>1437</v>
      </c>
      <c r="B964" s="196">
        <v>326</v>
      </c>
    </row>
    <row r="965" s="197" customFormat="1" ht="18" customHeight="1" spans="1:2">
      <c r="A965" s="195" t="s">
        <v>1438</v>
      </c>
      <c r="B965" s="196">
        <v>26</v>
      </c>
    </row>
    <row r="966" s="197" customFormat="1" ht="18" customHeight="1" spans="1:2">
      <c r="A966" s="195" t="s">
        <v>1439</v>
      </c>
      <c r="B966" s="196">
        <v>0</v>
      </c>
    </row>
    <row r="967" s="197" customFormat="1" ht="18" customHeight="1" spans="1:2">
      <c r="A967" s="195" t="s">
        <v>1440</v>
      </c>
      <c r="B967" s="196">
        <v>2144</v>
      </c>
    </row>
    <row r="968" s="197" customFormat="1" ht="18" customHeight="1" spans="1:2">
      <c r="A968" s="195" t="s">
        <v>1441</v>
      </c>
      <c r="B968" s="196">
        <v>0</v>
      </c>
    </row>
    <row r="969" s="197" customFormat="1" ht="18" customHeight="1" spans="1:2">
      <c r="A969" s="195" t="s">
        <v>1442</v>
      </c>
      <c r="B969" s="196">
        <v>0</v>
      </c>
    </row>
    <row r="970" s="197" customFormat="1" ht="18" customHeight="1" spans="1:2">
      <c r="A970" s="195" t="s">
        <v>1443</v>
      </c>
      <c r="B970" s="196">
        <v>0</v>
      </c>
    </row>
    <row r="971" s="197" customFormat="1" ht="18" customHeight="1" spans="1:2">
      <c r="A971" s="195" t="s">
        <v>1444</v>
      </c>
      <c r="B971" s="196">
        <v>0</v>
      </c>
    </row>
    <row r="972" s="197" customFormat="1" ht="18" customHeight="1" spans="1:2">
      <c r="A972" s="195" t="s">
        <v>1445</v>
      </c>
      <c r="B972" s="196">
        <v>0</v>
      </c>
    </row>
    <row r="973" s="197" customFormat="1" ht="18" customHeight="1" spans="1:2">
      <c r="A973" s="195" t="s">
        <v>1446</v>
      </c>
      <c r="B973" s="196">
        <v>0</v>
      </c>
    </row>
    <row r="974" s="197" customFormat="1" ht="18" customHeight="1" spans="1:2">
      <c r="A974" s="195" t="s">
        <v>1447</v>
      </c>
      <c r="B974" s="196">
        <v>0</v>
      </c>
    </row>
    <row r="975" s="197" customFormat="1" ht="18" customHeight="1" spans="1:2">
      <c r="A975" s="195" t="s">
        <v>1448</v>
      </c>
      <c r="B975" s="196">
        <v>168</v>
      </c>
    </row>
    <row r="976" s="197" customFormat="1" ht="18" customHeight="1" spans="1:2">
      <c r="A976" s="195" t="s">
        <v>1449</v>
      </c>
      <c r="B976" s="196">
        <v>0</v>
      </c>
    </row>
    <row r="977" s="197" customFormat="1" ht="18" customHeight="1" spans="1:2">
      <c r="A977" s="195" t="s">
        <v>1450</v>
      </c>
      <c r="B977" s="196">
        <v>10803</v>
      </c>
    </row>
    <row r="978" s="197" customFormat="1" ht="18" customHeight="1" spans="1:2">
      <c r="A978" s="195" t="s">
        <v>1451</v>
      </c>
      <c r="B978" s="196">
        <v>0</v>
      </c>
    </row>
    <row r="979" s="197" customFormat="1" ht="18" customHeight="1" spans="1:2">
      <c r="A979" s="195" t="s">
        <v>709</v>
      </c>
      <c r="B979" s="196">
        <v>0</v>
      </c>
    </row>
    <row r="980" s="197" customFormat="1" ht="18" customHeight="1" spans="1:2">
      <c r="A980" s="195" t="s">
        <v>710</v>
      </c>
      <c r="B980" s="196">
        <v>0</v>
      </c>
    </row>
    <row r="981" s="197" customFormat="1" ht="18" customHeight="1" spans="1:2">
      <c r="A981" s="195" t="s">
        <v>711</v>
      </c>
      <c r="B981" s="196">
        <v>0</v>
      </c>
    </row>
    <row r="982" s="197" customFormat="1" ht="18" customHeight="1" spans="1:2">
      <c r="A982" s="195" t="s">
        <v>1452</v>
      </c>
      <c r="B982" s="196">
        <v>0</v>
      </c>
    </row>
    <row r="983" s="197" customFormat="1" ht="18" customHeight="1" spans="1:2">
      <c r="A983" s="195" t="s">
        <v>1453</v>
      </c>
      <c r="B983" s="196">
        <v>0</v>
      </c>
    </row>
    <row r="984" s="197" customFormat="1" ht="18" customHeight="1" spans="1:2">
      <c r="A984" s="195" t="s">
        <v>1454</v>
      </c>
      <c r="B984" s="196">
        <v>0</v>
      </c>
    </row>
    <row r="985" s="197" customFormat="1" ht="18" customHeight="1" spans="1:2">
      <c r="A985" s="195" t="s">
        <v>1455</v>
      </c>
      <c r="B985" s="196">
        <v>0</v>
      </c>
    </row>
    <row r="986" s="197" customFormat="1" ht="18" customHeight="1" spans="1:2">
      <c r="A986" s="195" t="s">
        <v>1456</v>
      </c>
      <c r="B986" s="196">
        <v>0</v>
      </c>
    </row>
    <row r="987" s="197" customFormat="1" ht="18" customHeight="1" spans="1:2">
      <c r="A987" s="195" t="s">
        <v>1457</v>
      </c>
      <c r="B987" s="196">
        <v>0</v>
      </c>
    </row>
    <row r="988" s="197" customFormat="1" ht="18" customHeight="1" spans="1:2">
      <c r="A988" s="195" t="s">
        <v>1458</v>
      </c>
      <c r="B988" s="196">
        <v>529</v>
      </c>
    </row>
    <row r="989" s="197" customFormat="1" ht="18" customHeight="1" spans="1:2">
      <c r="A989" s="195" t="s">
        <v>709</v>
      </c>
      <c r="B989" s="196">
        <v>0</v>
      </c>
    </row>
    <row r="990" s="197" customFormat="1" ht="18" customHeight="1" spans="1:2">
      <c r="A990" s="195" t="s">
        <v>710</v>
      </c>
      <c r="B990" s="196">
        <v>379</v>
      </c>
    </row>
    <row r="991" s="197" customFormat="1" ht="18" customHeight="1" spans="1:2">
      <c r="A991" s="195" t="s">
        <v>711</v>
      </c>
      <c r="B991" s="196">
        <v>0</v>
      </c>
    </row>
    <row r="992" s="197" customFormat="1" ht="18" customHeight="1" spans="1:2">
      <c r="A992" s="195" t="s">
        <v>1459</v>
      </c>
      <c r="B992" s="196">
        <v>0</v>
      </c>
    </row>
    <row r="993" s="197" customFormat="1" ht="18" customHeight="1" spans="1:2">
      <c r="A993" s="195" t="s">
        <v>1460</v>
      </c>
      <c r="B993" s="196">
        <v>0</v>
      </c>
    </row>
    <row r="994" s="197" customFormat="1" ht="18" customHeight="1" spans="1:2">
      <c r="A994" s="195" t="s">
        <v>1461</v>
      </c>
      <c r="B994" s="196">
        <v>0</v>
      </c>
    </row>
    <row r="995" s="197" customFormat="1" ht="18" customHeight="1" spans="1:2">
      <c r="A995" s="195" t="s">
        <v>1462</v>
      </c>
      <c r="B995" s="196">
        <v>0</v>
      </c>
    </row>
    <row r="996" s="197" customFormat="1" ht="18" customHeight="1" spans="1:2">
      <c r="A996" s="195" t="s">
        <v>1463</v>
      </c>
      <c r="B996" s="196">
        <v>150</v>
      </c>
    </row>
    <row r="997" s="197" customFormat="1" ht="18" customHeight="1" spans="1:2">
      <c r="A997" s="195" t="s">
        <v>1464</v>
      </c>
      <c r="B997" s="196">
        <v>0</v>
      </c>
    </row>
    <row r="998" s="197" customFormat="1" ht="18" customHeight="1" spans="1:2">
      <c r="A998" s="195" t="s">
        <v>1465</v>
      </c>
      <c r="B998" s="196">
        <v>99</v>
      </c>
    </row>
    <row r="999" s="197" customFormat="1" ht="18" customHeight="1" spans="1:2">
      <c r="A999" s="195" t="s">
        <v>709</v>
      </c>
      <c r="B999" s="196">
        <v>0</v>
      </c>
    </row>
    <row r="1000" s="197" customFormat="1" ht="18" customHeight="1" spans="1:2">
      <c r="A1000" s="195" t="s">
        <v>710</v>
      </c>
      <c r="B1000" s="196">
        <v>0</v>
      </c>
    </row>
    <row r="1001" s="197" customFormat="1" ht="18" customHeight="1" spans="1:2">
      <c r="A1001" s="195" t="s">
        <v>711</v>
      </c>
      <c r="B1001" s="196">
        <v>0</v>
      </c>
    </row>
    <row r="1002" s="197" customFormat="1" ht="18" customHeight="1" spans="1:2">
      <c r="A1002" s="195" t="s">
        <v>1456</v>
      </c>
      <c r="B1002" s="196">
        <v>0</v>
      </c>
    </row>
    <row r="1003" s="197" customFormat="1" ht="18" customHeight="1" spans="1:2">
      <c r="A1003" s="195" t="s">
        <v>1466</v>
      </c>
      <c r="B1003" s="196">
        <v>99</v>
      </c>
    </row>
    <row r="1004" s="197" customFormat="1" ht="18" customHeight="1" spans="1:2">
      <c r="A1004" s="195" t="s">
        <v>1467</v>
      </c>
      <c r="B1004" s="196">
        <v>0</v>
      </c>
    </row>
    <row r="1005" s="197" customFormat="1" ht="18" customHeight="1" spans="1:2">
      <c r="A1005" s="195" t="s">
        <v>1468</v>
      </c>
      <c r="B1005" s="196">
        <v>0</v>
      </c>
    </row>
    <row r="1006" s="197" customFormat="1" ht="18" customHeight="1" spans="1:2">
      <c r="A1006" s="195" t="s">
        <v>1469</v>
      </c>
      <c r="B1006" s="196">
        <v>0</v>
      </c>
    </row>
    <row r="1007" s="197" customFormat="1" ht="18" customHeight="1" spans="1:2">
      <c r="A1007" s="195" t="s">
        <v>1470</v>
      </c>
      <c r="B1007" s="196">
        <v>0</v>
      </c>
    </row>
    <row r="1008" s="197" customFormat="1" ht="18" customHeight="1" spans="1:2">
      <c r="A1008" s="195" t="s">
        <v>1471</v>
      </c>
      <c r="B1008" s="196">
        <v>0</v>
      </c>
    </row>
    <row r="1009" s="197" customFormat="1" ht="18" customHeight="1" spans="1:2">
      <c r="A1009" s="195" t="s">
        <v>1472</v>
      </c>
      <c r="B1009" s="196">
        <v>0</v>
      </c>
    </row>
    <row r="1010" s="197" customFormat="1" ht="18" customHeight="1" spans="1:2">
      <c r="A1010" s="195" t="s">
        <v>1473</v>
      </c>
      <c r="B1010" s="196">
        <v>2641</v>
      </c>
    </row>
    <row r="1011" s="197" customFormat="1" ht="18" customHeight="1" spans="1:2">
      <c r="A1011" s="195" t="s">
        <v>1474</v>
      </c>
      <c r="B1011" s="196">
        <v>1743</v>
      </c>
    </row>
    <row r="1012" s="197" customFormat="1" ht="18" customHeight="1" spans="1:2">
      <c r="A1012" s="195" t="s">
        <v>1475</v>
      </c>
      <c r="B1012" s="196">
        <v>898</v>
      </c>
    </row>
    <row r="1013" s="197" customFormat="1" ht="18" customHeight="1" spans="1:2">
      <c r="A1013" s="195" t="s">
        <v>1738</v>
      </c>
      <c r="B1013" s="196">
        <v>7035</v>
      </c>
    </row>
    <row r="1014" s="197" customFormat="1" ht="18" customHeight="1" spans="1:2">
      <c r="A1014" s="195" t="s">
        <v>1477</v>
      </c>
      <c r="B1014" s="196">
        <v>120</v>
      </c>
    </row>
    <row r="1015" s="197" customFormat="1" ht="18" customHeight="1" spans="1:2">
      <c r="A1015" s="195" t="s">
        <v>709</v>
      </c>
      <c r="B1015" s="196">
        <v>120</v>
      </c>
    </row>
    <row r="1016" s="197" customFormat="1" ht="18" customHeight="1" spans="1:2">
      <c r="A1016" s="195" t="s">
        <v>710</v>
      </c>
      <c r="B1016" s="196">
        <v>0</v>
      </c>
    </row>
    <row r="1017" s="197" customFormat="1" ht="18" customHeight="1" spans="1:2">
      <c r="A1017" s="195" t="s">
        <v>711</v>
      </c>
      <c r="B1017" s="196">
        <v>0</v>
      </c>
    </row>
    <row r="1018" s="197" customFormat="1" ht="18" customHeight="1" spans="1:2">
      <c r="A1018" s="195" t="s">
        <v>1478</v>
      </c>
      <c r="B1018" s="196">
        <v>0</v>
      </c>
    </row>
    <row r="1019" s="197" customFormat="1" ht="18" customHeight="1" spans="1:2">
      <c r="A1019" s="195" t="s">
        <v>1479</v>
      </c>
      <c r="B1019" s="196">
        <v>0</v>
      </c>
    </row>
    <row r="1020" s="197" customFormat="1" ht="18" customHeight="1" spans="1:2">
      <c r="A1020" s="195" t="s">
        <v>1480</v>
      </c>
      <c r="B1020" s="196">
        <v>0</v>
      </c>
    </row>
    <row r="1021" s="197" customFormat="1" ht="18" customHeight="1" spans="1:2">
      <c r="A1021" s="195" t="s">
        <v>1481</v>
      </c>
      <c r="B1021" s="196">
        <v>0</v>
      </c>
    </row>
    <row r="1022" s="197" customFormat="1" ht="18" customHeight="1" spans="1:2">
      <c r="A1022" s="195" t="s">
        <v>1482</v>
      </c>
      <c r="B1022" s="196">
        <v>0</v>
      </c>
    </row>
    <row r="1023" s="197" customFormat="1" ht="18" customHeight="1" spans="1:2">
      <c r="A1023" s="195" t="s">
        <v>1483</v>
      </c>
      <c r="B1023" s="196">
        <v>0</v>
      </c>
    </row>
    <row r="1024" s="197" customFormat="1" ht="18" customHeight="1" spans="1:2">
      <c r="A1024" s="195" t="s">
        <v>1484</v>
      </c>
      <c r="B1024" s="196">
        <v>676</v>
      </c>
    </row>
    <row r="1025" s="197" customFormat="1" ht="18" customHeight="1" spans="1:2">
      <c r="A1025" s="195" t="s">
        <v>709</v>
      </c>
      <c r="B1025" s="196">
        <v>177</v>
      </c>
    </row>
    <row r="1026" s="197" customFormat="1" ht="18" customHeight="1" spans="1:2">
      <c r="A1026" s="195" t="s">
        <v>710</v>
      </c>
      <c r="B1026" s="196">
        <v>69</v>
      </c>
    </row>
    <row r="1027" s="197" customFormat="1" ht="18" customHeight="1" spans="1:2">
      <c r="A1027" s="195" t="s">
        <v>711</v>
      </c>
      <c r="B1027" s="196">
        <v>0</v>
      </c>
    </row>
    <row r="1028" s="197" customFormat="1" ht="18" customHeight="1" spans="1:2">
      <c r="A1028" s="195" t="s">
        <v>1485</v>
      </c>
      <c r="B1028" s="196">
        <v>0</v>
      </c>
    </row>
    <row r="1029" s="197" customFormat="1" ht="18" customHeight="1" spans="1:2">
      <c r="A1029" s="195" t="s">
        <v>1486</v>
      </c>
      <c r="B1029" s="196">
        <v>0</v>
      </c>
    </row>
    <row r="1030" s="197" customFormat="1" ht="18" customHeight="1" spans="1:2">
      <c r="A1030" s="195" t="s">
        <v>1487</v>
      </c>
      <c r="B1030" s="196">
        <v>0</v>
      </c>
    </row>
    <row r="1031" s="197" customFormat="1" ht="18" customHeight="1" spans="1:2">
      <c r="A1031" s="195" t="s">
        <v>1488</v>
      </c>
      <c r="B1031" s="196">
        <v>0</v>
      </c>
    </row>
    <row r="1032" s="197" customFormat="1" ht="18" customHeight="1" spans="1:2">
      <c r="A1032" s="195" t="s">
        <v>1489</v>
      </c>
      <c r="B1032" s="196">
        <v>0</v>
      </c>
    </row>
    <row r="1033" s="197" customFormat="1" ht="18" customHeight="1" spans="1:2">
      <c r="A1033" s="195" t="s">
        <v>1490</v>
      </c>
      <c r="B1033" s="196">
        <v>0</v>
      </c>
    </row>
    <row r="1034" s="197" customFormat="1" ht="18" customHeight="1" spans="1:2">
      <c r="A1034" s="195" t="s">
        <v>1491</v>
      </c>
      <c r="B1034" s="196">
        <v>0</v>
      </c>
    </row>
    <row r="1035" s="197" customFormat="1" ht="18" customHeight="1" spans="1:2">
      <c r="A1035" s="195" t="s">
        <v>1492</v>
      </c>
      <c r="B1035" s="196">
        <v>0</v>
      </c>
    </row>
    <row r="1036" s="197" customFormat="1" ht="18" customHeight="1" spans="1:2">
      <c r="A1036" s="195" t="s">
        <v>1493</v>
      </c>
      <c r="B1036" s="196">
        <v>0</v>
      </c>
    </row>
    <row r="1037" s="197" customFormat="1" ht="18" customHeight="1" spans="1:2">
      <c r="A1037" s="195" t="s">
        <v>1494</v>
      </c>
      <c r="B1037" s="196">
        <v>0</v>
      </c>
    </row>
    <row r="1038" s="197" customFormat="1" ht="18" customHeight="1" spans="1:2">
      <c r="A1038" s="195" t="s">
        <v>1495</v>
      </c>
      <c r="B1038" s="196">
        <v>0</v>
      </c>
    </row>
    <row r="1039" s="197" customFormat="1" ht="18" customHeight="1" spans="1:2">
      <c r="A1039" s="195" t="s">
        <v>1496</v>
      </c>
      <c r="B1039" s="196">
        <v>430</v>
      </c>
    </row>
    <row r="1040" s="197" customFormat="1" ht="18" customHeight="1" spans="1:2">
      <c r="A1040" s="195" t="s">
        <v>1497</v>
      </c>
      <c r="B1040" s="196">
        <v>0</v>
      </c>
    </row>
    <row r="1041" s="197" customFormat="1" ht="18" customHeight="1" spans="1:2">
      <c r="A1041" s="195" t="s">
        <v>709</v>
      </c>
      <c r="B1041" s="196">
        <v>0</v>
      </c>
    </row>
    <row r="1042" s="197" customFormat="1" ht="18" customHeight="1" spans="1:2">
      <c r="A1042" s="195" t="s">
        <v>710</v>
      </c>
      <c r="B1042" s="196">
        <v>0</v>
      </c>
    </row>
    <row r="1043" s="197" customFormat="1" ht="18" customHeight="1" spans="1:2">
      <c r="A1043" s="195" t="s">
        <v>711</v>
      </c>
      <c r="B1043" s="196">
        <v>0</v>
      </c>
    </row>
    <row r="1044" s="197" customFormat="1" ht="18" customHeight="1" spans="1:2">
      <c r="A1044" s="195" t="s">
        <v>1498</v>
      </c>
      <c r="B1044" s="196">
        <v>0</v>
      </c>
    </row>
    <row r="1045" s="197" customFormat="1" ht="18" customHeight="1" spans="1:2">
      <c r="A1045" s="195" t="s">
        <v>1499</v>
      </c>
      <c r="B1045" s="196">
        <v>2603</v>
      </c>
    </row>
    <row r="1046" s="197" customFormat="1" ht="18" customHeight="1" spans="1:2">
      <c r="A1046" s="195" t="s">
        <v>709</v>
      </c>
      <c r="B1046" s="196">
        <v>1131</v>
      </c>
    </row>
    <row r="1047" s="197" customFormat="1" ht="18" customHeight="1" spans="1:2">
      <c r="A1047" s="195" t="s">
        <v>710</v>
      </c>
      <c r="B1047" s="196">
        <v>1450</v>
      </c>
    </row>
    <row r="1048" s="197" customFormat="1" ht="18" customHeight="1" spans="1:2">
      <c r="A1048" s="195" t="s">
        <v>711</v>
      </c>
      <c r="B1048" s="196">
        <v>0</v>
      </c>
    </row>
    <row r="1049" s="197" customFormat="1" ht="18" customHeight="1" spans="1:2">
      <c r="A1049" s="195" t="s">
        <v>1500</v>
      </c>
      <c r="B1049" s="196">
        <v>0</v>
      </c>
    </row>
    <row r="1050" s="197" customFormat="1" ht="18" customHeight="1" spans="1:2">
      <c r="A1050" s="195" t="s">
        <v>1501</v>
      </c>
      <c r="B1050" s="196">
        <v>0</v>
      </c>
    </row>
    <row r="1051" s="197" customFormat="1" ht="18" customHeight="1" spans="1:2">
      <c r="A1051" s="195" t="s">
        <v>1502</v>
      </c>
      <c r="B1051" s="196">
        <v>0</v>
      </c>
    </row>
    <row r="1052" s="197" customFormat="1" ht="18" customHeight="1" spans="1:2">
      <c r="A1052" s="195" t="s">
        <v>1503</v>
      </c>
      <c r="B1052" s="196">
        <v>0</v>
      </c>
    </row>
    <row r="1053" s="197" customFormat="1" ht="18" customHeight="1" spans="1:2">
      <c r="A1053" s="195" t="s">
        <v>1504</v>
      </c>
      <c r="B1053" s="196">
        <v>0</v>
      </c>
    </row>
    <row r="1054" s="197" customFormat="1" ht="18" customHeight="1" spans="1:2">
      <c r="A1054" s="195" t="s">
        <v>718</v>
      </c>
      <c r="B1054" s="196">
        <v>0</v>
      </c>
    </row>
    <row r="1055" s="197" customFormat="1" ht="18" customHeight="1" spans="1:2">
      <c r="A1055" s="195" t="s">
        <v>1505</v>
      </c>
      <c r="B1055" s="196">
        <v>22</v>
      </c>
    </row>
    <row r="1056" s="197" customFormat="1" ht="18" customHeight="1" spans="1:2">
      <c r="A1056" s="195" t="s">
        <v>1506</v>
      </c>
      <c r="B1056" s="196">
        <v>2700</v>
      </c>
    </row>
    <row r="1057" s="197" customFormat="1" ht="18" customHeight="1" spans="1:2">
      <c r="A1057" s="195" t="s">
        <v>709</v>
      </c>
      <c r="B1057" s="196">
        <v>312</v>
      </c>
    </row>
    <row r="1058" s="197" customFormat="1" ht="18" customHeight="1" spans="1:2">
      <c r="A1058" s="195" t="s">
        <v>710</v>
      </c>
      <c r="B1058" s="196">
        <v>101</v>
      </c>
    </row>
    <row r="1059" s="197" customFormat="1" ht="18" customHeight="1" spans="1:2">
      <c r="A1059" s="195" t="s">
        <v>711</v>
      </c>
      <c r="B1059" s="196">
        <v>0</v>
      </c>
    </row>
    <row r="1060" s="197" customFormat="1" ht="18" customHeight="1" spans="1:2">
      <c r="A1060" s="195" t="s">
        <v>1507</v>
      </c>
      <c r="B1060" s="196">
        <v>0</v>
      </c>
    </row>
    <row r="1061" s="197" customFormat="1" ht="18" customHeight="1" spans="1:2">
      <c r="A1061" s="195" t="s">
        <v>1508</v>
      </c>
      <c r="B1061" s="196">
        <v>0</v>
      </c>
    </row>
    <row r="1062" s="197" customFormat="1" ht="18" customHeight="1" spans="1:2">
      <c r="A1062" s="195" t="s">
        <v>1509</v>
      </c>
      <c r="B1062" s="196">
        <v>2287</v>
      </c>
    </row>
    <row r="1063" s="197" customFormat="1" ht="18" customHeight="1" spans="1:2">
      <c r="A1063" s="195" t="s">
        <v>1510</v>
      </c>
      <c r="B1063" s="196">
        <v>936</v>
      </c>
    </row>
    <row r="1064" s="197" customFormat="1" ht="18" customHeight="1" spans="1:2">
      <c r="A1064" s="195" t="s">
        <v>709</v>
      </c>
      <c r="B1064" s="196">
        <v>494</v>
      </c>
    </row>
    <row r="1065" s="197" customFormat="1" ht="18" customHeight="1" spans="1:2">
      <c r="A1065" s="195" t="s">
        <v>710</v>
      </c>
      <c r="B1065" s="196">
        <v>415</v>
      </c>
    </row>
    <row r="1066" s="197" customFormat="1" ht="18" customHeight="1" spans="1:2">
      <c r="A1066" s="195" t="s">
        <v>711</v>
      </c>
      <c r="B1066" s="196">
        <v>0</v>
      </c>
    </row>
    <row r="1067" s="197" customFormat="1" ht="18" customHeight="1" spans="1:2">
      <c r="A1067" s="195" t="s">
        <v>1511</v>
      </c>
      <c r="B1067" s="196">
        <v>0</v>
      </c>
    </row>
    <row r="1068" s="197" customFormat="1" ht="18" customHeight="1" spans="1:2">
      <c r="A1068" s="195" t="s">
        <v>1512</v>
      </c>
      <c r="B1068" s="196">
        <v>0</v>
      </c>
    </row>
    <row r="1069" s="197" customFormat="1" ht="18" customHeight="1" spans="1:2">
      <c r="A1069" s="195" t="s">
        <v>1513</v>
      </c>
      <c r="B1069" s="196">
        <v>0</v>
      </c>
    </row>
    <row r="1070" s="197" customFormat="1" ht="18" customHeight="1" spans="1:2">
      <c r="A1070" s="195" t="s">
        <v>1514</v>
      </c>
      <c r="B1070" s="196">
        <v>27</v>
      </c>
    </row>
    <row r="1071" s="197" customFormat="1" ht="18" customHeight="1" spans="1:2">
      <c r="A1071" s="195" t="s">
        <v>1515</v>
      </c>
      <c r="B1071" s="196">
        <v>0</v>
      </c>
    </row>
    <row r="1072" s="197" customFormat="1" ht="18" customHeight="1" spans="1:2">
      <c r="A1072" s="195" t="s">
        <v>1516</v>
      </c>
      <c r="B1072" s="196">
        <v>0</v>
      </c>
    </row>
    <row r="1073" s="197" customFormat="1" ht="18" customHeight="1" spans="1:2">
      <c r="A1073" s="195" t="s">
        <v>1517</v>
      </c>
      <c r="B1073" s="196">
        <v>0</v>
      </c>
    </row>
    <row r="1074" s="197" customFormat="1" ht="18" customHeight="1" spans="1:2">
      <c r="A1074" s="195" t="s">
        <v>1518</v>
      </c>
      <c r="B1074" s="196">
        <v>0</v>
      </c>
    </row>
    <row r="1075" s="197" customFormat="1" ht="18" customHeight="1" spans="1:2">
      <c r="A1075" s="195" t="s">
        <v>1519</v>
      </c>
      <c r="B1075" s="196">
        <v>0</v>
      </c>
    </row>
    <row r="1076" s="197" customFormat="1" ht="18" customHeight="1" spans="1:2">
      <c r="A1076" s="195" t="s">
        <v>1520</v>
      </c>
      <c r="B1076" s="196">
        <v>0</v>
      </c>
    </row>
    <row r="1077" s="197" customFormat="1" ht="18" customHeight="1" spans="1:2">
      <c r="A1077" s="195" t="s">
        <v>1739</v>
      </c>
      <c r="B1077" s="196">
        <v>1293</v>
      </c>
    </row>
    <row r="1078" s="197" customFormat="1" ht="18" customHeight="1" spans="1:2">
      <c r="A1078" s="195" t="s">
        <v>1522</v>
      </c>
      <c r="B1078" s="196">
        <v>1150</v>
      </c>
    </row>
    <row r="1079" s="197" customFormat="1" ht="18" customHeight="1" spans="1:2">
      <c r="A1079" s="195" t="s">
        <v>709</v>
      </c>
      <c r="B1079" s="196">
        <v>583</v>
      </c>
    </row>
    <row r="1080" s="197" customFormat="1" ht="18" customHeight="1" spans="1:2">
      <c r="A1080" s="195" t="s">
        <v>710</v>
      </c>
      <c r="B1080" s="196">
        <v>111</v>
      </c>
    </row>
    <row r="1081" s="197" customFormat="1" ht="18" customHeight="1" spans="1:2">
      <c r="A1081" s="195" t="s">
        <v>711</v>
      </c>
      <c r="B1081" s="196">
        <v>0</v>
      </c>
    </row>
    <row r="1082" s="197" customFormat="1" ht="18" customHeight="1" spans="1:2">
      <c r="A1082" s="195" t="s">
        <v>1523</v>
      </c>
      <c r="B1082" s="196">
        <v>0</v>
      </c>
    </row>
    <row r="1083" s="197" customFormat="1" ht="18" customHeight="1" spans="1:2">
      <c r="A1083" s="195" t="s">
        <v>1524</v>
      </c>
      <c r="B1083" s="196">
        <v>0</v>
      </c>
    </row>
    <row r="1084" s="197" customFormat="1" ht="18" customHeight="1" spans="1:2">
      <c r="A1084" s="195" t="s">
        <v>1525</v>
      </c>
      <c r="B1084" s="196">
        <v>0</v>
      </c>
    </row>
    <row r="1085" s="197" customFormat="1" ht="18" customHeight="1" spans="1:2">
      <c r="A1085" s="195" t="s">
        <v>1526</v>
      </c>
      <c r="B1085" s="196">
        <v>0</v>
      </c>
    </row>
    <row r="1086" s="197" customFormat="1" ht="18" customHeight="1" spans="1:2">
      <c r="A1086" s="195" t="s">
        <v>718</v>
      </c>
      <c r="B1086" s="196">
        <v>0</v>
      </c>
    </row>
    <row r="1087" s="197" customFormat="1" ht="18" customHeight="1" spans="1:2">
      <c r="A1087" s="195" t="s">
        <v>1527</v>
      </c>
      <c r="B1087" s="196">
        <v>456</v>
      </c>
    </row>
    <row r="1088" s="197" customFormat="1" ht="18" customHeight="1" spans="1:2">
      <c r="A1088" s="195" t="s">
        <v>1528</v>
      </c>
      <c r="B1088" s="196">
        <v>13</v>
      </c>
    </row>
    <row r="1089" s="197" customFormat="1" ht="18" customHeight="1" spans="1:2">
      <c r="A1089" s="195" t="s">
        <v>709</v>
      </c>
      <c r="B1089" s="196">
        <v>7</v>
      </c>
    </row>
    <row r="1090" s="197" customFormat="1" ht="18" customHeight="1" spans="1:2">
      <c r="A1090" s="195" t="s">
        <v>710</v>
      </c>
      <c r="B1090" s="196">
        <v>6</v>
      </c>
    </row>
    <row r="1091" s="197" customFormat="1" ht="18" customHeight="1" spans="1:2">
      <c r="A1091" s="195" t="s">
        <v>711</v>
      </c>
      <c r="B1091" s="196">
        <v>0</v>
      </c>
    </row>
    <row r="1092" s="197" customFormat="1" ht="18" customHeight="1" spans="1:2">
      <c r="A1092" s="195" t="s">
        <v>1529</v>
      </c>
      <c r="B1092" s="196">
        <v>0</v>
      </c>
    </row>
    <row r="1093" s="197" customFormat="1" ht="18" customHeight="1" spans="1:2">
      <c r="A1093" s="195" t="s">
        <v>1530</v>
      </c>
      <c r="B1093" s="196">
        <v>0</v>
      </c>
    </row>
    <row r="1094" s="197" customFormat="1" ht="18" customHeight="1" spans="1:2">
      <c r="A1094" s="195" t="s">
        <v>1531</v>
      </c>
      <c r="B1094" s="196">
        <v>130</v>
      </c>
    </row>
    <row r="1095" s="197" customFormat="1" ht="18" customHeight="1" spans="1:2">
      <c r="A1095" s="195" t="s">
        <v>1532</v>
      </c>
      <c r="B1095" s="196">
        <v>0</v>
      </c>
    </row>
    <row r="1096" s="197" customFormat="1" ht="18" customHeight="1" spans="1:2">
      <c r="A1096" s="195" t="s">
        <v>1533</v>
      </c>
      <c r="B1096" s="196">
        <v>130</v>
      </c>
    </row>
    <row r="1097" s="197" customFormat="1" ht="18" customHeight="1" spans="1:2">
      <c r="A1097" s="195" t="s">
        <v>1740</v>
      </c>
      <c r="B1097" s="196">
        <v>1630</v>
      </c>
    </row>
    <row r="1098" s="197" customFormat="1" ht="18" customHeight="1" spans="1:2">
      <c r="A1098" s="195" t="s">
        <v>1535</v>
      </c>
      <c r="B1098" s="196">
        <v>752</v>
      </c>
    </row>
    <row r="1099" s="197" customFormat="1" ht="18" customHeight="1" spans="1:2">
      <c r="A1099" s="195" t="s">
        <v>709</v>
      </c>
      <c r="B1099" s="196">
        <v>244</v>
      </c>
    </row>
    <row r="1100" s="197" customFormat="1" ht="18" customHeight="1" spans="1:2">
      <c r="A1100" s="195" t="s">
        <v>710</v>
      </c>
      <c r="B1100" s="196">
        <v>108</v>
      </c>
    </row>
    <row r="1101" s="197" customFormat="1" ht="18" customHeight="1" spans="1:2">
      <c r="A1101" s="195" t="s">
        <v>711</v>
      </c>
      <c r="B1101" s="196">
        <v>0</v>
      </c>
    </row>
    <row r="1102" s="197" customFormat="1" ht="18" customHeight="1" spans="1:2">
      <c r="A1102" s="195" t="s">
        <v>1536</v>
      </c>
      <c r="B1102" s="196">
        <v>0</v>
      </c>
    </row>
    <row r="1103" s="197" customFormat="1" ht="18" customHeight="1" spans="1:2">
      <c r="A1103" s="195" t="s">
        <v>718</v>
      </c>
      <c r="B1103" s="196">
        <v>0</v>
      </c>
    </row>
    <row r="1104" s="197" customFormat="1" ht="18" customHeight="1" spans="1:2">
      <c r="A1104" s="195" t="s">
        <v>1537</v>
      </c>
      <c r="B1104" s="196">
        <v>400</v>
      </c>
    </row>
    <row r="1105" s="197" customFormat="1" ht="18" customHeight="1" spans="1:2">
      <c r="A1105" s="195" t="s">
        <v>1538</v>
      </c>
      <c r="B1105" s="196">
        <v>0</v>
      </c>
    </row>
    <row r="1106" s="197" customFormat="1" ht="18" customHeight="1" spans="1:2">
      <c r="A1106" s="195" t="s">
        <v>1539</v>
      </c>
      <c r="B1106" s="196">
        <v>0</v>
      </c>
    </row>
    <row r="1107" s="197" customFormat="1" ht="18" customHeight="1" spans="1:2">
      <c r="A1107" s="195" t="s">
        <v>1540</v>
      </c>
      <c r="B1107" s="196">
        <v>0</v>
      </c>
    </row>
    <row r="1108" s="197" customFormat="1" ht="18" customHeight="1" spans="1:2">
      <c r="A1108" s="195" t="s">
        <v>1541</v>
      </c>
      <c r="B1108" s="196">
        <v>0</v>
      </c>
    </row>
    <row r="1109" s="197" customFormat="1" ht="18" customHeight="1" spans="1:2">
      <c r="A1109" s="195" t="s">
        <v>1542</v>
      </c>
      <c r="B1109" s="196">
        <v>0</v>
      </c>
    </row>
    <row r="1110" s="197" customFormat="1" ht="18" customHeight="1" spans="1:2">
      <c r="A1110" s="195" t="s">
        <v>1543</v>
      </c>
      <c r="B1110" s="196">
        <v>0</v>
      </c>
    </row>
    <row r="1111" s="197" customFormat="1" ht="18" customHeight="1" spans="1:2">
      <c r="A1111" s="195" t="s">
        <v>1544</v>
      </c>
      <c r="B1111" s="196">
        <v>0</v>
      </c>
    </row>
    <row r="1112" s="197" customFormat="1" ht="18" customHeight="1" spans="1:2">
      <c r="A1112" s="195" t="s">
        <v>1545</v>
      </c>
      <c r="B1112" s="196">
        <v>0</v>
      </c>
    </row>
    <row r="1113" s="197" customFormat="1" ht="18" customHeight="1" spans="1:2">
      <c r="A1113" s="195" t="s">
        <v>1546</v>
      </c>
      <c r="B1113" s="196">
        <v>0</v>
      </c>
    </row>
    <row r="1114" s="197" customFormat="1" ht="18" customHeight="1" spans="1:2">
      <c r="A1114" s="195" t="s">
        <v>1547</v>
      </c>
      <c r="B1114" s="196">
        <v>0</v>
      </c>
    </row>
    <row r="1115" s="197" customFormat="1" ht="18" customHeight="1" spans="1:2">
      <c r="A1115" s="195" t="s">
        <v>1548</v>
      </c>
      <c r="B1115" s="196">
        <v>878</v>
      </c>
    </row>
    <row r="1116" s="197" customFormat="1" ht="18" customHeight="1" spans="1:2">
      <c r="A1116" s="195" t="s">
        <v>1549</v>
      </c>
      <c r="B1116" s="196">
        <v>0</v>
      </c>
    </row>
    <row r="1117" s="197" customFormat="1" ht="18" customHeight="1" spans="1:2">
      <c r="A1117" s="195" t="s">
        <v>1550</v>
      </c>
      <c r="B1117" s="196">
        <v>0</v>
      </c>
    </row>
    <row r="1118" s="197" customFormat="1" ht="18" customHeight="1" spans="1:2">
      <c r="A1118" s="195" t="s">
        <v>1551</v>
      </c>
      <c r="B1118" s="196">
        <v>0</v>
      </c>
    </row>
    <row r="1119" s="197" customFormat="1" ht="18" customHeight="1" spans="1:2">
      <c r="A1119" s="195" t="s">
        <v>1552</v>
      </c>
      <c r="B1119" s="196">
        <v>0</v>
      </c>
    </row>
    <row r="1120" s="197" customFormat="1" ht="18" customHeight="1" spans="1:2">
      <c r="A1120" s="195" t="s">
        <v>1553</v>
      </c>
      <c r="B1120" s="196">
        <v>878</v>
      </c>
    </row>
    <row r="1121" s="197" customFormat="1" ht="18" customHeight="1" spans="1:2">
      <c r="A1121" s="195" t="s">
        <v>1554</v>
      </c>
      <c r="B1121" s="196">
        <v>0</v>
      </c>
    </row>
    <row r="1122" s="197" customFormat="1" ht="18" customHeight="1" spans="1:2">
      <c r="A1122" s="195" t="s">
        <v>1555</v>
      </c>
      <c r="B1122" s="196">
        <v>0</v>
      </c>
    </row>
    <row r="1123" s="197" customFormat="1" ht="18" customHeight="1" spans="1:2">
      <c r="A1123" s="195" t="s">
        <v>1556</v>
      </c>
      <c r="B1123" s="196">
        <v>0</v>
      </c>
    </row>
    <row r="1124" s="197" customFormat="1" ht="18" customHeight="1" spans="1:2">
      <c r="A1124" s="195" t="s">
        <v>1557</v>
      </c>
      <c r="B1124" s="196">
        <v>0</v>
      </c>
    </row>
    <row r="1125" s="197" customFormat="1" ht="18" customHeight="1" spans="1:2">
      <c r="A1125" s="195" t="s">
        <v>1558</v>
      </c>
      <c r="B1125" s="196">
        <v>0</v>
      </c>
    </row>
    <row r="1126" s="197" customFormat="1" ht="18" customHeight="1" spans="1:2">
      <c r="A1126" s="195" t="s">
        <v>1559</v>
      </c>
      <c r="B1126" s="196">
        <v>0</v>
      </c>
    </row>
    <row r="1127" s="197" customFormat="1" ht="18" customHeight="1" spans="1:2">
      <c r="A1127" s="195" t="s">
        <v>1741</v>
      </c>
      <c r="B1127" s="196">
        <v>30</v>
      </c>
    </row>
    <row r="1128" s="197" customFormat="1" ht="18" customHeight="1" spans="1:2">
      <c r="A1128" s="195" t="s">
        <v>1561</v>
      </c>
      <c r="B1128" s="196">
        <v>0</v>
      </c>
    </row>
    <row r="1129" s="197" customFormat="1" ht="18" customHeight="1" spans="1:2">
      <c r="A1129" s="195" t="s">
        <v>1562</v>
      </c>
      <c r="B1129" s="196">
        <v>0</v>
      </c>
    </row>
    <row r="1130" s="197" customFormat="1" ht="18" customHeight="1" spans="1:2">
      <c r="A1130" s="195" t="s">
        <v>1563</v>
      </c>
      <c r="B1130" s="196">
        <v>0</v>
      </c>
    </row>
    <row r="1131" s="197" customFormat="1" ht="18" customHeight="1" spans="1:2">
      <c r="A1131" s="195" t="s">
        <v>1564</v>
      </c>
      <c r="B1131" s="196">
        <v>0</v>
      </c>
    </row>
    <row r="1132" s="197" customFormat="1" ht="18" customHeight="1" spans="1:2">
      <c r="A1132" s="195" t="s">
        <v>1565</v>
      </c>
      <c r="B1132" s="196">
        <v>0</v>
      </c>
    </row>
    <row r="1133" s="197" customFormat="1" ht="18" customHeight="1" spans="1:2">
      <c r="A1133" s="195" t="s">
        <v>1341</v>
      </c>
      <c r="B1133" s="196">
        <v>30</v>
      </c>
    </row>
    <row r="1134" s="197" customFormat="1" ht="18" customHeight="1" spans="1:2">
      <c r="A1134" s="195" t="s">
        <v>1566</v>
      </c>
      <c r="B1134" s="196">
        <v>0</v>
      </c>
    </row>
    <row r="1135" s="197" customFormat="1" ht="18" customHeight="1" spans="1:2">
      <c r="A1135" s="195" t="s">
        <v>1567</v>
      </c>
      <c r="B1135" s="196">
        <v>0</v>
      </c>
    </row>
    <row r="1136" s="197" customFormat="1" ht="18" customHeight="1" spans="1:2">
      <c r="A1136" s="195" t="s">
        <v>1568</v>
      </c>
      <c r="B1136" s="196">
        <v>0</v>
      </c>
    </row>
    <row r="1137" s="197" customFormat="1" ht="18" customHeight="1" spans="1:2">
      <c r="A1137" s="195" t="s">
        <v>1742</v>
      </c>
      <c r="B1137" s="196">
        <v>9397</v>
      </c>
    </row>
    <row r="1138" s="197" customFormat="1" ht="18" customHeight="1" spans="1:2">
      <c r="A1138" s="195" t="s">
        <v>1570</v>
      </c>
      <c r="B1138" s="196">
        <v>8845</v>
      </c>
    </row>
    <row r="1139" s="197" customFormat="1" ht="18" customHeight="1" spans="1:2">
      <c r="A1139" s="195" t="s">
        <v>709</v>
      </c>
      <c r="B1139" s="196">
        <v>1364</v>
      </c>
    </row>
    <row r="1140" s="197" customFormat="1" ht="18" customHeight="1" spans="1:2">
      <c r="A1140" s="195" t="s">
        <v>710</v>
      </c>
      <c r="B1140" s="196">
        <v>200</v>
      </c>
    </row>
    <row r="1141" s="197" customFormat="1" ht="18" customHeight="1" spans="1:2">
      <c r="A1141" s="195" t="s">
        <v>711</v>
      </c>
      <c r="B1141" s="196">
        <v>0</v>
      </c>
    </row>
    <row r="1142" s="197" customFormat="1" ht="18" customHeight="1" spans="1:2">
      <c r="A1142" s="195" t="s">
        <v>1571</v>
      </c>
      <c r="B1142" s="196">
        <v>439</v>
      </c>
    </row>
    <row r="1143" s="197" customFormat="1" ht="18" customHeight="1" spans="1:2">
      <c r="A1143" s="195" t="s">
        <v>1572</v>
      </c>
      <c r="B1143" s="196">
        <v>312</v>
      </c>
    </row>
    <row r="1144" s="197" customFormat="1" ht="18" customHeight="1" spans="1:2">
      <c r="A1144" s="195" t="s">
        <v>1573</v>
      </c>
      <c r="B1144" s="196">
        <v>0</v>
      </c>
    </row>
    <row r="1145" s="197" customFormat="1" ht="18" customHeight="1" spans="1:2">
      <c r="A1145" s="195" t="s">
        <v>1574</v>
      </c>
      <c r="B1145" s="196">
        <v>46</v>
      </c>
    </row>
    <row r="1146" s="197" customFormat="1" ht="18" customHeight="1" spans="1:2">
      <c r="A1146" s="195" t="s">
        <v>1575</v>
      </c>
      <c r="B1146" s="196">
        <v>218</v>
      </c>
    </row>
    <row r="1147" s="197" customFormat="1" ht="18" customHeight="1" spans="1:2">
      <c r="A1147" s="195" t="s">
        <v>1576</v>
      </c>
      <c r="B1147" s="196">
        <v>0</v>
      </c>
    </row>
    <row r="1148" s="197" customFormat="1" ht="18" customHeight="1" spans="1:2">
      <c r="A1148" s="195" t="s">
        <v>1577</v>
      </c>
      <c r="B1148" s="196">
        <v>409</v>
      </c>
    </row>
    <row r="1149" s="197" customFormat="1" ht="18" customHeight="1" spans="1:2">
      <c r="A1149" s="195" t="s">
        <v>1578</v>
      </c>
      <c r="B1149" s="196">
        <v>114</v>
      </c>
    </row>
    <row r="1150" s="197" customFormat="1" ht="18" customHeight="1" spans="1:2">
      <c r="A1150" s="195" t="s">
        <v>1579</v>
      </c>
      <c r="B1150" s="196">
        <v>0</v>
      </c>
    </row>
    <row r="1151" s="197" customFormat="1" ht="18" customHeight="1" spans="1:2">
      <c r="A1151" s="195" t="s">
        <v>1580</v>
      </c>
      <c r="B1151" s="196">
        <v>0</v>
      </c>
    </row>
    <row r="1152" s="197" customFormat="1" ht="18" customHeight="1" spans="1:2">
      <c r="A1152" s="195" t="s">
        <v>1581</v>
      </c>
      <c r="B1152" s="196">
        <v>0</v>
      </c>
    </row>
    <row r="1153" s="197" customFormat="1" ht="18" customHeight="1" spans="1:2">
      <c r="A1153" s="195" t="s">
        <v>1582</v>
      </c>
      <c r="B1153" s="196">
        <v>0</v>
      </c>
    </row>
    <row r="1154" s="197" customFormat="1" ht="18" customHeight="1" spans="1:2">
      <c r="A1154" s="195" t="s">
        <v>1583</v>
      </c>
      <c r="B1154" s="196">
        <v>0</v>
      </c>
    </row>
    <row r="1155" s="197" customFormat="1" ht="18" customHeight="1" spans="1:2">
      <c r="A1155" s="195" t="s">
        <v>1584</v>
      </c>
      <c r="B1155" s="196">
        <v>0</v>
      </c>
    </row>
    <row r="1156" s="197" customFormat="1" ht="18" customHeight="1" spans="1:2">
      <c r="A1156" s="195" t="s">
        <v>1585</v>
      </c>
      <c r="B1156" s="196">
        <v>0</v>
      </c>
    </row>
    <row r="1157" s="197" customFormat="1" ht="18" customHeight="1" spans="1:2">
      <c r="A1157" s="195" t="s">
        <v>1586</v>
      </c>
      <c r="B1157" s="196">
        <v>0</v>
      </c>
    </row>
    <row r="1158" s="197" customFormat="1" ht="18" customHeight="1" spans="1:2">
      <c r="A1158" s="195" t="s">
        <v>1587</v>
      </c>
      <c r="B1158" s="196">
        <v>0</v>
      </c>
    </row>
    <row r="1159" s="197" customFormat="1" ht="18" customHeight="1" spans="1:2">
      <c r="A1159" s="195" t="s">
        <v>1588</v>
      </c>
      <c r="B1159" s="196">
        <v>0</v>
      </c>
    </row>
    <row r="1160" s="197" customFormat="1" ht="18" customHeight="1" spans="1:2">
      <c r="A1160" s="195" t="s">
        <v>1589</v>
      </c>
      <c r="B1160" s="196">
        <v>0</v>
      </c>
    </row>
    <row r="1161" s="197" customFormat="1" ht="18" customHeight="1" spans="1:2">
      <c r="A1161" s="195" t="s">
        <v>1590</v>
      </c>
      <c r="B1161" s="196">
        <v>0</v>
      </c>
    </row>
    <row r="1162" s="197" customFormat="1" ht="18" customHeight="1" spans="1:2">
      <c r="A1162" s="195" t="s">
        <v>1591</v>
      </c>
      <c r="B1162" s="196">
        <v>330</v>
      </c>
    </row>
    <row r="1163" s="197" customFormat="1" ht="18" customHeight="1" spans="1:2">
      <c r="A1163" s="195" t="s">
        <v>718</v>
      </c>
      <c r="B1163" s="196">
        <v>1917</v>
      </c>
    </row>
    <row r="1164" s="197" customFormat="1" ht="18" customHeight="1" spans="1:2">
      <c r="A1164" s="195" t="s">
        <v>1592</v>
      </c>
      <c r="B1164" s="196">
        <v>3496</v>
      </c>
    </row>
    <row r="1165" s="197" customFormat="1" ht="18" customHeight="1" spans="1:2">
      <c r="A1165" s="195" t="s">
        <v>1593</v>
      </c>
      <c r="B1165" s="196">
        <v>552</v>
      </c>
    </row>
    <row r="1166" s="197" customFormat="1" ht="18" customHeight="1" spans="1:2">
      <c r="A1166" s="195" t="s">
        <v>709</v>
      </c>
      <c r="B1166" s="196">
        <v>0</v>
      </c>
    </row>
    <row r="1167" s="197" customFormat="1" ht="18" customHeight="1" spans="1:2">
      <c r="A1167" s="195" t="s">
        <v>710</v>
      </c>
      <c r="B1167" s="196">
        <v>0</v>
      </c>
    </row>
    <row r="1168" s="197" customFormat="1" ht="18" customHeight="1" spans="1:2">
      <c r="A1168" s="195" t="s">
        <v>711</v>
      </c>
      <c r="B1168" s="196">
        <v>0</v>
      </c>
    </row>
    <row r="1169" s="197" customFormat="1" ht="18" customHeight="1" spans="1:2">
      <c r="A1169" s="195" t="s">
        <v>1594</v>
      </c>
      <c r="B1169" s="196">
        <v>0</v>
      </c>
    </row>
    <row r="1170" s="197" customFormat="1" ht="18" customHeight="1" spans="1:2">
      <c r="A1170" s="195" t="s">
        <v>1595</v>
      </c>
      <c r="B1170" s="196">
        <v>0</v>
      </c>
    </row>
    <row r="1171" s="197" customFormat="1" ht="18" customHeight="1" spans="1:2">
      <c r="A1171" s="195" t="s">
        <v>1596</v>
      </c>
      <c r="B1171" s="196">
        <v>0</v>
      </c>
    </row>
    <row r="1172" s="197" customFormat="1" ht="18" customHeight="1" spans="1:2">
      <c r="A1172" s="195" t="s">
        <v>1597</v>
      </c>
      <c r="B1172" s="196">
        <v>0</v>
      </c>
    </row>
    <row r="1173" s="197" customFormat="1" ht="18" customHeight="1" spans="1:2">
      <c r="A1173" s="195" t="s">
        <v>1598</v>
      </c>
      <c r="B1173" s="196">
        <v>552</v>
      </c>
    </row>
    <row r="1174" s="197" customFormat="1" ht="18" customHeight="1" spans="1:2">
      <c r="A1174" s="195" t="s">
        <v>1599</v>
      </c>
      <c r="B1174" s="196">
        <v>0</v>
      </c>
    </row>
    <row r="1175" s="197" customFormat="1" ht="18" customHeight="1" spans="1:2">
      <c r="A1175" s="195" t="s">
        <v>1600</v>
      </c>
      <c r="B1175" s="196">
        <v>0</v>
      </c>
    </row>
    <row r="1176" s="197" customFormat="1" ht="18" customHeight="1" spans="1:2">
      <c r="A1176" s="195" t="s">
        <v>1601</v>
      </c>
      <c r="B1176" s="196">
        <v>0</v>
      </c>
    </row>
    <row r="1177" s="197" customFormat="1" ht="18" customHeight="1" spans="1:2">
      <c r="A1177" s="195" t="s">
        <v>1602</v>
      </c>
      <c r="B1177" s="196">
        <v>0</v>
      </c>
    </row>
    <row r="1178" s="197" customFormat="1" ht="18" customHeight="1" spans="1:2">
      <c r="A1178" s="195" t="s">
        <v>1603</v>
      </c>
      <c r="B1178" s="196">
        <v>0</v>
      </c>
    </row>
    <row r="1179" s="197" customFormat="1" ht="18" customHeight="1" spans="1:2">
      <c r="A1179" s="195" t="s">
        <v>1604</v>
      </c>
      <c r="B1179" s="196">
        <v>0</v>
      </c>
    </row>
    <row r="1180" s="197" customFormat="1" ht="18" customHeight="1" spans="1:2">
      <c r="A1180" s="195" t="s">
        <v>1605</v>
      </c>
      <c r="B1180" s="196">
        <v>0</v>
      </c>
    </row>
    <row r="1181" s="197" customFormat="1" ht="18" customHeight="1" spans="1:2">
      <c r="A1181" s="195" t="s">
        <v>1606</v>
      </c>
      <c r="B1181" s="196">
        <v>0</v>
      </c>
    </row>
    <row r="1182" s="197" customFormat="1" ht="18" customHeight="1" spans="1:2">
      <c r="A1182" s="195" t="s">
        <v>1743</v>
      </c>
      <c r="B1182" s="196">
        <v>7528</v>
      </c>
    </row>
    <row r="1183" s="197" customFormat="1" ht="18" customHeight="1" spans="1:2">
      <c r="A1183" s="195" t="s">
        <v>1608</v>
      </c>
      <c r="B1183" s="196">
        <v>800</v>
      </c>
    </row>
    <row r="1184" s="197" customFormat="1" ht="18" customHeight="1" spans="1:2">
      <c r="A1184" s="195" t="s">
        <v>1609</v>
      </c>
      <c r="B1184" s="196">
        <v>0</v>
      </c>
    </row>
    <row r="1185" s="197" customFormat="1" ht="18" customHeight="1" spans="1:2">
      <c r="A1185" s="195" t="s">
        <v>1610</v>
      </c>
      <c r="B1185" s="196">
        <v>0</v>
      </c>
    </row>
    <row r="1186" s="197" customFormat="1" ht="18" customHeight="1" spans="1:2">
      <c r="A1186" s="195" t="s">
        <v>1611</v>
      </c>
      <c r="B1186" s="196">
        <v>0</v>
      </c>
    </row>
    <row r="1187" s="197" customFormat="1" ht="18" customHeight="1" spans="1:2">
      <c r="A1187" s="195" t="s">
        <v>1612</v>
      </c>
      <c r="B1187" s="196">
        <v>0</v>
      </c>
    </row>
    <row r="1188" s="197" customFormat="1" ht="18" customHeight="1" spans="1:2">
      <c r="A1188" s="195" t="s">
        <v>1613</v>
      </c>
      <c r="B1188" s="196">
        <v>0</v>
      </c>
    </row>
    <row r="1189" s="197" customFormat="1" ht="18" customHeight="1" spans="1:2">
      <c r="A1189" s="195" t="s">
        <v>1614</v>
      </c>
      <c r="B1189" s="196">
        <v>772</v>
      </c>
    </row>
    <row r="1190" s="197" customFormat="1" ht="18" customHeight="1" spans="1:2">
      <c r="A1190" s="195" t="s">
        <v>1615</v>
      </c>
      <c r="B1190" s="196">
        <v>11</v>
      </c>
    </row>
    <row r="1191" s="197" customFormat="1" ht="18" customHeight="1" spans="1:2">
      <c r="A1191" s="195" t="s">
        <v>1616</v>
      </c>
      <c r="B1191" s="196">
        <v>0</v>
      </c>
    </row>
    <row r="1192" s="197" customFormat="1" ht="18" customHeight="1" spans="1:2">
      <c r="A1192" s="195" t="s">
        <v>1617</v>
      </c>
      <c r="B1192" s="196">
        <v>0</v>
      </c>
    </row>
    <row r="1193" s="197" customFormat="1" ht="18" customHeight="1" spans="1:2">
      <c r="A1193" s="195" t="s">
        <v>1618</v>
      </c>
      <c r="B1193" s="196">
        <v>17</v>
      </c>
    </row>
    <row r="1194" s="197" customFormat="1" ht="18" customHeight="1" spans="1:2">
      <c r="A1194" s="195" t="s">
        <v>1619</v>
      </c>
      <c r="B1194" s="196">
        <v>6060</v>
      </c>
    </row>
    <row r="1195" s="197" customFormat="1" ht="18" customHeight="1" spans="1:2">
      <c r="A1195" s="195" t="s">
        <v>1620</v>
      </c>
      <c r="B1195" s="196">
        <v>6060</v>
      </c>
    </row>
    <row r="1196" s="197" customFormat="1" ht="18" customHeight="1" spans="1:2">
      <c r="A1196" s="195" t="s">
        <v>1621</v>
      </c>
      <c r="B1196" s="196">
        <v>0</v>
      </c>
    </row>
    <row r="1197" s="197" customFormat="1" ht="18" customHeight="1" spans="1:2">
      <c r="A1197" s="195" t="s">
        <v>1622</v>
      </c>
      <c r="B1197" s="196">
        <v>0</v>
      </c>
    </row>
    <row r="1198" s="197" customFormat="1" ht="18" customHeight="1" spans="1:2">
      <c r="A1198" s="195" t="s">
        <v>1623</v>
      </c>
      <c r="B1198" s="196">
        <v>668</v>
      </c>
    </row>
    <row r="1199" s="197" customFormat="1" ht="18" customHeight="1" spans="1:2">
      <c r="A1199" s="195" t="s">
        <v>1624</v>
      </c>
      <c r="B1199" s="196">
        <v>0</v>
      </c>
    </row>
    <row r="1200" s="197" customFormat="1" ht="18" customHeight="1" spans="1:2">
      <c r="A1200" s="195" t="s">
        <v>1625</v>
      </c>
      <c r="B1200" s="196">
        <v>668</v>
      </c>
    </row>
    <row r="1201" s="197" customFormat="1" ht="18" customHeight="1" spans="1:2">
      <c r="A1201" s="195" t="s">
        <v>1626</v>
      </c>
      <c r="B1201" s="196">
        <v>0</v>
      </c>
    </row>
    <row r="1202" s="197" customFormat="1" ht="18" customHeight="1" spans="1:2">
      <c r="A1202" s="195" t="s">
        <v>1744</v>
      </c>
      <c r="B1202" s="196">
        <v>2974</v>
      </c>
    </row>
    <row r="1203" s="197" customFormat="1" ht="18" customHeight="1" spans="1:2">
      <c r="A1203" s="195" t="s">
        <v>1628</v>
      </c>
      <c r="B1203" s="196">
        <v>1583</v>
      </c>
    </row>
    <row r="1204" s="197" customFormat="1" ht="18" customHeight="1" spans="1:2">
      <c r="A1204" s="195" t="s">
        <v>709</v>
      </c>
      <c r="B1204" s="196">
        <v>14</v>
      </c>
    </row>
    <row r="1205" s="197" customFormat="1" ht="18" customHeight="1" spans="1:2">
      <c r="A1205" s="195" t="s">
        <v>710</v>
      </c>
      <c r="B1205" s="196">
        <v>0</v>
      </c>
    </row>
    <row r="1206" s="197" customFormat="1" ht="18" customHeight="1" spans="1:2">
      <c r="A1206" s="195" t="s">
        <v>711</v>
      </c>
      <c r="B1206" s="196">
        <v>0</v>
      </c>
    </row>
    <row r="1207" s="197" customFormat="1" ht="18" customHeight="1" spans="1:2">
      <c r="A1207" s="195" t="s">
        <v>1629</v>
      </c>
      <c r="B1207" s="196">
        <v>0</v>
      </c>
    </row>
    <row r="1208" s="197" customFormat="1" ht="18" customHeight="1" spans="1:2">
      <c r="A1208" s="195" t="s">
        <v>1630</v>
      </c>
      <c r="B1208" s="196">
        <v>1</v>
      </c>
    </row>
    <row r="1209" s="197" customFormat="1" ht="18" customHeight="1" spans="1:2">
      <c r="A1209" s="195" t="s">
        <v>1631</v>
      </c>
      <c r="B1209" s="196">
        <v>0</v>
      </c>
    </row>
    <row r="1210" s="197" customFormat="1" ht="18" customHeight="1" spans="1:2">
      <c r="A1210" s="195" t="s">
        <v>1632</v>
      </c>
      <c r="B1210" s="196">
        <v>8</v>
      </c>
    </row>
    <row r="1211" s="197" customFormat="1" ht="18" customHeight="1" spans="1:2">
      <c r="A1211" s="195" t="s">
        <v>1633</v>
      </c>
      <c r="B1211" s="196">
        <v>10</v>
      </c>
    </row>
    <row r="1212" s="197" customFormat="1" ht="18" customHeight="1" spans="1:2">
      <c r="A1212" s="195" t="s">
        <v>1634</v>
      </c>
      <c r="B1212" s="196">
        <v>0</v>
      </c>
    </row>
    <row r="1213" s="197" customFormat="1" ht="18" customHeight="1" spans="1:2">
      <c r="A1213" s="195" t="s">
        <v>1635</v>
      </c>
      <c r="B1213" s="196">
        <v>0</v>
      </c>
    </row>
    <row r="1214" s="197" customFormat="1" ht="18" customHeight="1" spans="1:2">
      <c r="A1214" s="195" t="s">
        <v>1636</v>
      </c>
      <c r="B1214" s="196">
        <v>0</v>
      </c>
    </row>
    <row r="1215" s="197" customFormat="1" ht="18" customHeight="1" spans="1:2">
      <c r="A1215" s="195" t="s">
        <v>1637</v>
      </c>
      <c r="B1215" s="196">
        <v>0</v>
      </c>
    </row>
    <row r="1216" s="197" customFormat="1" ht="18" customHeight="1" spans="1:2">
      <c r="A1216" s="195" t="s">
        <v>1638</v>
      </c>
      <c r="B1216" s="196">
        <v>200</v>
      </c>
    </row>
    <row r="1217" s="197" customFormat="1" ht="18" customHeight="1" spans="1:2">
      <c r="A1217" s="195" t="s">
        <v>1639</v>
      </c>
      <c r="B1217" s="196">
        <v>0</v>
      </c>
    </row>
    <row r="1218" s="197" customFormat="1" ht="18" customHeight="1" spans="1:2">
      <c r="A1218" s="195" t="s">
        <v>1640</v>
      </c>
      <c r="B1218" s="196">
        <v>0</v>
      </c>
    </row>
    <row r="1219" s="197" customFormat="1" ht="18" customHeight="1" spans="1:2">
      <c r="A1219" s="195" t="s">
        <v>718</v>
      </c>
      <c r="B1219" s="196">
        <v>19</v>
      </c>
    </row>
    <row r="1220" s="197" customFormat="1" ht="18" customHeight="1" spans="1:2">
      <c r="A1220" s="195" t="s">
        <v>1641</v>
      </c>
      <c r="B1220" s="196">
        <v>1331</v>
      </c>
    </row>
    <row r="1221" s="197" customFormat="1" ht="18" customHeight="1" spans="1:2">
      <c r="A1221" s="195" t="s">
        <v>1642</v>
      </c>
      <c r="B1221" s="196">
        <v>0</v>
      </c>
    </row>
    <row r="1222" s="197" customFormat="1" ht="18" customHeight="1" spans="1:2">
      <c r="A1222" s="195" t="s">
        <v>1643</v>
      </c>
      <c r="B1222" s="196">
        <v>0</v>
      </c>
    </row>
    <row r="1223" s="197" customFormat="1" ht="18" customHeight="1" spans="1:2">
      <c r="A1223" s="195" t="s">
        <v>1644</v>
      </c>
      <c r="B1223" s="196">
        <v>0</v>
      </c>
    </row>
    <row r="1224" s="197" customFormat="1" ht="18" customHeight="1" spans="1:2">
      <c r="A1224" s="195" t="s">
        <v>1645</v>
      </c>
      <c r="B1224" s="196">
        <v>0</v>
      </c>
    </row>
    <row r="1225" s="197" customFormat="1" ht="18" customHeight="1" spans="1:2">
      <c r="A1225" s="195" t="s">
        <v>1646</v>
      </c>
      <c r="B1225" s="196">
        <v>0</v>
      </c>
    </row>
    <row r="1226" s="197" customFormat="1" ht="18" customHeight="1" spans="1:2">
      <c r="A1226" s="195" t="s">
        <v>1647</v>
      </c>
      <c r="B1226" s="196">
        <v>0</v>
      </c>
    </row>
    <row r="1227" s="197" customFormat="1" ht="18" customHeight="1" spans="1:2">
      <c r="A1227" s="195" t="s">
        <v>1648</v>
      </c>
      <c r="B1227" s="196">
        <v>1391</v>
      </c>
    </row>
    <row r="1228" s="197" customFormat="1" ht="18" customHeight="1" spans="1:2">
      <c r="A1228" s="195" t="s">
        <v>1649</v>
      </c>
      <c r="B1228" s="196">
        <v>1348</v>
      </c>
    </row>
    <row r="1229" s="197" customFormat="1" ht="18" customHeight="1" spans="1:2">
      <c r="A1229" s="195" t="s">
        <v>1650</v>
      </c>
      <c r="B1229" s="196">
        <v>0</v>
      </c>
    </row>
    <row r="1230" s="197" customFormat="1" ht="18" customHeight="1" spans="1:2">
      <c r="A1230" s="195" t="s">
        <v>1651</v>
      </c>
      <c r="B1230" s="196">
        <v>43</v>
      </c>
    </row>
    <row r="1231" s="197" customFormat="1" ht="18" customHeight="1" spans="1:2">
      <c r="A1231" s="195" t="s">
        <v>1652</v>
      </c>
      <c r="B1231" s="196">
        <v>0</v>
      </c>
    </row>
    <row r="1232" s="197" customFormat="1" ht="18" customHeight="1" spans="1:2">
      <c r="A1232" s="195" t="s">
        <v>1653</v>
      </c>
      <c r="B1232" s="196">
        <v>0</v>
      </c>
    </row>
    <row r="1233" s="197" customFormat="1" ht="18" customHeight="1" spans="1:2">
      <c r="A1233" s="195" t="s">
        <v>1654</v>
      </c>
      <c r="B1233" s="196">
        <v>0</v>
      </c>
    </row>
    <row r="1234" s="197" customFormat="1" ht="18" customHeight="1" spans="1:2">
      <c r="A1234" s="195" t="s">
        <v>1655</v>
      </c>
      <c r="B1234" s="196">
        <v>0</v>
      </c>
    </row>
    <row r="1235" s="197" customFormat="1" ht="18" customHeight="1" spans="1:2">
      <c r="A1235" s="195" t="s">
        <v>1656</v>
      </c>
      <c r="B1235" s="196">
        <v>0</v>
      </c>
    </row>
    <row r="1236" s="197" customFormat="1" ht="18" customHeight="1" spans="1:2">
      <c r="A1236" s="195" t="s">
        <v>1657</v>
      </c>
      <c r="B1236" s="196">
        <v>0</v>
      </c>
    </row>
    <row r="1237" s="197" customFormat="1" ht="18" customHeight="1" spans="1:2">
      <c r="A1237" s="195" t="s">
        <v>1658</v>
      </c>
      <c r="B1237" s="196">
        <v>0</v>
      </c>
    </row>
    <row r="1238" s="197" customFormat="1" ht="18" customHeight="1" spans="1:2">
      <c r="A1238" s="195" t="s">
        <v>1659</v>
      </c>
      <c r="B1238" s="196">
        <v>0</v>
      </c>
    </row>
    <row r="1239" s="197" customFormat="1" ht="18" customHeight="1" spans="1:2">
      <c r="A1239" s="195" t="s">
        <v>1660</v>
      </c>
      <c r="B1239" s="196">
        <v>0</v>
      </c>
    </row>
    <row r="1240" s="197" customFormat="1" ht="18" customHeight="1" spans="1:2">
      <c r="A1240" s="195" t="s">
        <v>1661</v>
      </c>
      <c r="B1240" s="196">
        <v>0</v>
      </c>
    </row>
    <row r="1241" s="197" customFormat="1" ht="18" customHeight="1" spans="1:2">
      <c r="A1241" s="195" t="s">
        <v>1662</v>
      </c>
      <c r="B1241" s="196">
        <v>0</v>
      </c>
    </row>
    <row r="1242" s="197" customFormat="1" ht="18" customHeight="1" spans="1:2">
      <c r="A1242" s="195" t="s">
        <v>1663</v>
      </c>
      <c r="B1242" s="196">
        <v>0</v>
      </c>
    </row>
    <row r="1243" s="197" customFormat="1" ht="18" customHeight="1" spans="1:2">
      <c r="A1243" s="195" t="s">
        <v>1664</v>
      </c>
      <c r="B1243" s="196">
        <v>0</v>
      </c>
    </row>
    <row r="1244" s="197" customFormat="1" ht="18" customHeight="1" spans="1:2">
      <c r="A1244" s="195" t="s">
        <v>1665</v>
      </c>
      <c r="B1244" s="196">
        <v>0</v>
      </c>
    </row>
    <row r="1245" s="197" customFormat="1" ht="18" customHeight="1" spans="1:2">
      <c r="A1245" s="195" t="s">
        <v>1666</v>
      </c>
      <c r="B1245" s="196">
        <v>0</v>
      </c>
    </row>
    <row r="1246" s="197" customFormat="1" ht="18" customHeight="1" spans="1:2">
      <c r="A1246" s="195" t="s">
        <v>1745</v>
      </c>
      <c r="B1246" s="196">
        <v>6256</v>
      </c>
    </row>
    <row r="1247" s="197" customFormat="1" ht="18" customHeight="1" spans="1:2">
      <c r="A1247" s="195" t="s">
        <v>1668</v>
      </c>
      <c r="B1247" s="196">
        <v>1509</v>
      </c>
    </row>
    <row r="1248" s="197" customFormat="1" ht="18" customHeight="1" spans="1:2">
      <c r="A1248" s="195" t="s">
        <v>709</v>
      </c>
      <c r="B1248" s="196">
        <v>606</v>
      </c>
    </row>
    <row r="1249" s="197" customFormat="1" ht="18" customHeight="1" spans="1:2">
      <c r="A1249" s="195" t="s">
        <v>710</v>
      </c>
      <c r="B1249" s="196">
        <v>8</v>
      </c>
    </row>
    <row r="1250" s="197" customFormat="1" ht="18" customHeight="1" spans="1:2">
      <c r="A1250" s="195" t="s">
        <v>711</v>
      </c>
      <c r="B1250" s="196">
        <v>0</v>
      </c>
    </row>
    <row r="1251" s="197" customFormat="1" ht="18" customHeight="1" spans="1:2">
      <c r="A1251" s="195" t="s">
        <v>1669</v>
      </c>
      <c r="B1251" s="196">
        <v>125</v>
      </c>
    </row>
    <row r="1252" s="197" customFormat="1" ht="18" customHeight="1" spans="1:2">
      <c r="A1252" s="195" t="s">
        <v>1670</v>
      </c>
      <c r="B1252" s="196">
        <v>0</v>
      </c>
    </row>
    <row r="1253" s="197" customFormat="1" ht="18" customHeight="1" spans="1:2">
      <c r="A1253" s="195" t="s">
        <v>1671</v>
      </c>
      <c r="B1253" s="196">
        <v>298</v>
      </c>
    </row>
    <row r="1254" s="197" customFormat="1" ht="18" customHeight="1" spans="1:2">
      <c r="A1254" s="195" t="s">
        <v>1672</v>
      </c>
      <c r="B1254" s="196">
        <v>23</v>
      </c>
    </row>
    <row r="1255" s="197" customFormat="1" ht="18" customHeight="1" spans="1:2">
      <c r="A1255" s="195" t="s">
        <v>1673</v>
      </c>
      <c r="B1255" s="196">
        <v>185</v>
      </c>
    </row>
    <row r="1256" s="197" customFormat="1" ht="18" customHeight="1" spans="1:2">
      <c r="A1256" s="195" t="s">
        <v>718</v>
      </c>
      <c r="B1256" s="196">
        <v>161</v>
      </c>
    </row>
    <row r="1257" s="197" customFormat="1" ht="18" customHeight="1" spans="1:2">
      <c r="A1257" s="195" t="s">
        <v>1674</v>
      </c>
      <c r="B1257" s="196">
        <v>103</v>
      </c>
    </row>
    <row r="1258" s="197" customFormat="1" ht="18" customHeight="1" spans="1:2">
      <c r="A1258" s="195" t="s">
        <v>1675</v>
      </c>
      <c r="B1258" s="196">
        <v>2620</v>
      </c>
    </row>
    <row r="1259" s="197" customFormat="1" ht="18" customHeight="1" spans="1:2">
      <c r="A1259" s="195" t="s">
        <v>709</v>
      </c>
      <c r="B1259" s="196">
        <v>545</v>
      </c>
    </row>
    <row r="1260" s="197" customFormat="1" ht="18" customHeight="1" spans="1:2">
      <c r="A1260" s="195" t="s">
        <v>710</v>
      </c>
      <c r="B1260" s="196">
        <v>0</v>
      </c>
    </row>
    <row r="1261" s="197" customFormat="1" ht="18" customHeight="1" spans="1:2">
      <c r="A1261" s="195" t="s">
        <v>711</v>
      </c>
      <c r="B1261" s="196">
        <v>0</v>
      </c>
    </row>
    <row r="1262" s="197" customFormat="1" ht="18" customHeight="1" spans="1:2">
      <c r="A1262" s="195" t="s">
        <v>1676</v>
      </c>
      <c r="B1262" s="196">
        <v>2075</v>
      </c>
    </row>
    <row r="1263" s="197" customFormat="1" ht="18" customHeight="1" spans="1:2">
      <c r="A1263" s="195" t="s">
        <v>1677</v>
      </c>
      <c r="B1263" s="196">
        <v>0</v>
      </c>
    </row>
    <row r="1264" s="197" customFormat="1" ht="18" customHeight="1" spans="1:2">
      <c r="A1264" s="195" t="s">
        <v>1678</v>
      </c>
      <c r="B1264" s="196">
        <v>0</v>
      </c>
    </row>
    <row r="1265" s="197" customFormat="1" ht="18" customHeight="1" spans="1:2">
      <c r="A1265" s="195" t="s">
        <v>709</v>
      </c>
      <c r="B1265" s="196">
        <v>0</v>
      </c>
    </row>
    <row r="1266" s="197" customFormat="1" ht="18" customHeight="1" spans="1:2">
      <c r="A1266" s="195" t="s">
        <v>710</v>
      </c>
      <c r="B1266" s="196">
        <v>0</v>
      </c>
    </row>
    <row r="1267" s="197" customFormat="1" ht="18" customHeight="1" spans="1:2">
      <c r="A1267" s="195" t="s">
        <v>711</v>
      </c>
      <c r="B1267" s="196">
        <v>0</v>
      </c>
    </row>
    <row r="1268" s="197" customFormat="1" ht="18" customHeight="1" spans="1:2">
      <c r="A1268" s="195" t="s">
        <v>1679</v>
      </c>
      <c r="B1268" s="196">
        <v>0</v>
      </c>
    </row>
    <row r="1269" s="197" customFormat="1" ht="18" customHeight="1" spans="1:2">
      <c r="A1269" s="195" t="s">
        <v>1680</v>
      </c>
      <c r="B1269" s="196">
        <v>0</v>
      </c>
    </row>
    <row r="1270" s="197" customFormat="1" ht="18" customHeight="1" spans="1:2">
      <c r="A1270" s="195" t="s">
        <v>718</v>
      </c>
      <c r="B1270" s="196">
        <v>0</v>
      </c>
    </row>
    <row r="1271" s="197" customFormat="1" ht="18" customHeight="1" spans="1:2">
      <c r="A1271" s="195" t="s">
        <v>1681</v>
      </c>
      <c r="B1271" s="196">
        <v>0</v>
      </c>
    </row>
    <row r="1272" s="197" customFormat="1" ht="18" customHeight="1" spans="1:2">
      <c r="A1272" s="195" t="s">
        <v>1682</v>
      </c>
      <c r="B1272" s="196">
        <v>223</v>
      </c>
    </row>
    <row r="1273" s="197" customFormat="1" ht="18" customHeight="1" spans="1:2">
      <c r="A1273" s="195" t="s">
        <v>709</v>
      </c>
      <c r="B1273" s="196">
        <v>0</v>
      </c>
    </row>
    <row r="1274" s="197" customFormat="1" ht="18" customHeight="1" spans="1:2">
      <c r="A1274" s="195" t="s">
        <v>710</v>
      </c>
      <c r="B1274" s="196">
        <v>0</v>
      </c>
    </row>
    <row r="1275" s="197" customFormat="1" ht="18" customHeight="1" spans="1:2">
      <c r="A1275" s="195" t="s">
        <v>711</v>
      </c>
      <c r="B1275" s="196">
        <v>0</v>
      </c>
    </row>
    <row r="1276" s="197" customFormat="1" ht="18" customHeight="1" spans="1:2">
      <c r="A1276" s="195" t="s">
        <v>1683</v>
      </c>
      <c r="B1276" s="196">
        <v>0</v>
      </c>
    </row>
    <row r="1277" s="197" customFormat="1" ht="18" customHeight="1" spans="1:2">
      <c r="A1277" s="195" t="s">
        <v>1684</v>
      </c>
      <c r="B1277" s="196">
        <v>0</v>
      </c>
    </row>
    <row r="1278" s="197" customFormat="1" ht="18" customHeight="1" spans="1:2">
      <c r="A1278" s="195" t="s">
        <v>1685</v>
      </c>
      <c r="B1278" s="196">
        <v>0</v>
      </c>
    </row>
    <row r="1279" s="197" customFormat="1" ht="18" customHeight="1" spans="1:2">
      <c r="A1279" s="195" t="s">
        <v>1686</v>
      </c>
      <c r="B1279" s="196">
        <v>0</v>
      </c>
    </row>
    <row r="1280" s="197" customFormat="1" ht="18" customHeight="1" spans="1:2">
      <c r="A1280" s="195" t="s">
        <v>1687</v>
      </c>
      <c r="B1280" s="196">
        <v>0</v>
      </c>
    </row>
    <row r="1281" s="197" customFormat="1" ht="18" customHeight="1" spans="1:2">
      <c r="A1281" s="195" t="s">
        <v>1688</v>
      </c>
      <c r="B1281" s="196">
        <v>0</v>
      </c>
    </row>
    <row r="1282" s="197" customFormat="1" ht="18" customHeight="1" spans="1:2">
      <c r="A1282" s="195" t="s">
        <v>1689</v>
      </c>
      <c r="B1282" s="196">
        <v>0</v>
      </c>
    </row>
    <row r="1283" s="197" customFormat="1" ht="18" customHeight="1" spans="1:2">
      <c r="A1283" s="195" t="s">
        <v>1690</v>
      </c>
      <c r="B1283" s="196">
        <v>30</v>
      </c>
    </row>
    <row r="1284" s="197" customFormat="1" ht="18" customHeight="1" spans="1:2">
      <c r="A1284" s="195" t="s">
        <v>1691</v>
      </c>
      <c r="B1284" s="196">
        <v>193</v>
      </c>
    </row>
    <row r="1285" s="197" customFormat="1" ht="18" customHeight="1" spans="1:2">
      <c r="A1285" s="195" t="s">
        <v>1692</v>
      </c>
      <c r="B1285" s="196">
        <v>1629</v>
      </c>
    </row>
    <row r="1286" s="197" customFormat="1" ht="18" customHeight="1" spans="1:2">
      <c r="A1286" s="195" t="s">
        <v>1693</v>
      </c>
      <c r="B1286" s="196">
        <v>1629</v>
      </c>
    </row>
    <row r="1287" s="197" customFormat="1" ht="18" customHeight="1" spans="1:2">
      <c r="A1287" s="195" t="s">
        <v>1694</v>
      </c>
      <c r="B1287" s="196">
        <v>0</v>
      </c>
    </row>
    <row r="1288" s="197" customFormat="1" ht="18" customHeight="1" spans="1:2">
      <c r="A1288" s="195" t="s">
        <v>1695</v>
      </c>
      <c r="B1288" s="196">
        <v>0</v>
      </c>
    </row>
    <row r="1289" s="197" customFormat="1" ht="18" customHeight="1" spans="1:2">
      <c r="A1289" s="195" t="s">
        <v>1696</v>
      </c>
      <c r="B1289" s="196">
        <v>50</v>
      </c>
    </row>
    <row r="1290" s="197" customFormat="1" ht="18" customHeight="1" spans="1:2">
      <c r="A1290" s="195" t="s">
        <v>1697</v>
      </c>
      <c r="B1290" s="196">
        <v>0</v>
      </c>
    </row>
    <row r="1291" s="197" customFormat="1" ht="18" customHeight="1" spans="1:2">
      <c r="A1291" s="195" t="s">
        <v>1698</v>
      </c>
      <c r="B1291" s="196">
        <v>0</v>
      </c>
    </row>
    <row r="1292" s="197" customFormat="1" ht="18" customHeight="1" spans="1:2">
      <c r="A1292" s="195" t="s">
        <v>1699</v>
      </c>
      <c r="B1292" s="196">
        <v>50</v>
      </c>
    </row>
    <row r="1293" s="197" customFormat="1" ht="18" customHeight="1" spans="1:2">
      <c r="A1293" s="195" t="s">
        <v>1700</v>
      </c>
      <c r="B1293" s="196">
        <v>225</v>
      </c>
    </row>
    <row r="1294" s="197" customFormat="1" ht="18" customHeight="1" spans="1:2">
      <c r="A1294" s="195" t="s">
        <v>1701</v>
      </c>
      <c r="B1294" s="196">
        <v>225</v>
      </c>
    </row>
    <row r="1295" s="197" customFormat="1" ht="18" customHeight="1" spans="1:2">
      <c r="A1295" s="195" t="s">
        <v>1746</v>
      </c>
      <c r="B1295" s="196"/>
    </row>
    <row r="1296" s="197" customFormat="1" ht="18" customHeight="1" spans="1:2">
      <c r="A1296" s="195" t="s">
        <v>1747</v>
      </c>
      <c r="B1296" s="196">
        <v>2</v>
      </c>
    </row>
    <row r="1297" s="197" customFormat="1" ht="18" customHeight="1" spans="1:2">
      <c r="A1297" s="195" t="s">
        <v>1748</v>
      </c>
      <c r="B1297" s="196"/>
    </row>
    <row r="1298" s="197" customFormat="1" ht="18" customHeight="1" spans="1:2">
      <c r="A1298" s="195" t="s">
        <v>1703</v>
      </c>
      <c r="B1298" s="196">
        <v>2</v>
      </c>
    </row>
    <row r="1299" s="197" customFormat="1" ht="18" customHeight="1" spans="1:2">
      <c r="A1299" s="195" t="s">
        <v>1704</v>
      </c>
      <c r="B1299" s="196">
        <v>2</v>
      </c>
    </row>
    <row r="1300" s="197" customFormat="1" ht="18" customHeight="1" spans="1:2">
      <c r="A1300" s="195" t="s">
        <v>1749</v>
      </c>
      <c r="B1300" s="196">
        <v>26055</v>
      </c>
    </row>
    <row r="1301" s="197" customFormat="1" ht="18" customHeight="1" spans="1:2">
      <c r="A1301" s="195" t="s">
        <v>1706</v>
      </c>
      <c r="B1301" s="196">
        <v>0</v>
      </c>
    </row>
    <row r="1302" s="197" customFormat="1" ht="18" customHeight="1" spans="1:2">
      <c r="A1302" s="195" t="s">
        <v>1707</v>
      </c>
      <c r="B1302" s="196">
        <v>0</v>
      </c>
    </row>
    <row r="1303" s="197" customFormat="1" ht="18" customHeight="1" spans="1:2">
      <c r="A1303" s="195" t="s">
        <v>1708</v>
      </c>
      <c r="B1303" s="196">
        <v>0</v>
      </c>
    </row>
    <row r="1304" s="197" customFormat="1" ht="18" customHeight="1" spans="1:2">
      <c r="A1304" s="195" t="s">
        <v>1709</v>
      </c>
      <c r="B1304" s="196">
        <v>0</v>
      </c>
    </row>
    <row r="1305" s="197" customFormat="1" ht="18" customHeight="1" spans="1:2">
      <c r="A1305" s="195" t="s">
        <v>1710</v>
      </c>
      <c r="B1305" s="196">
        <v>0</v>
      </c>
    </row>
    <row r="1306" s="197" customFormat="1" ht="18" customHeight="1" spans="1:2">
      <c r="A1306" s="195" t="s">
        <v>1711</v>
      </c>
      <c r="B1306" s="196">
        <v>0</v>
      </c>
    </row>
    <row r="1307" s="197" customFormat="1" ht="18" customHeight="1" spans="1:2">
      <c r="A1307" s="195" t="s">
        <v>1712</v>
      </c>
      <c r="B1307" s="196">
        <v>26055</v>
      </c>
    </row>
    <row r="1308" s="197" customFormat="1" ht="18" customHeight="1" spans="1:2">
      <c r="A1308" s="195" t="s">
        <v>1713</v>
      </c>
      <c r="B1308" s="196">
        <v>25650</v>
      </c>
    </row>
    <row r="1309" s="197" customFormat="1" ht="18" customHeight="1" spans="1:2">
      <c r="A1309" s="195" t="s">
        <v>1714</v>
      </c>
      <c r="B1309" s="196">
        <v>0</v>
      </c>
    </row>
    <row r="1310" s="197" customFormat="1" ht="18" customHeight="1" spans="1:2">
      <c r="A1310" s="195" t="s">
        <v>1715</v>
      </c>
      <c r="B1310" s="196">
        <v>405</v>
      </c>
    </row>
    <row r="1311" s="197" customFormat="1" ht="18" customHeight="1" spans="1:2">
      <c r="A1311" s="195" t="s">
        <v>1716</v>
      </c>
      <c r="B1311" s="196">
        <v>0</v>
      </c>
    </row>
    <row r="1312" s="197" customFormat="1" ht="18" customHeight="1" spans="1:2">
      <c r="A1312" s="195" t="s">
        <v>1750</v>
      </c>
      <c r="B1312" s="196">
        <v>133</v>
      </c>
    </row>
    <row r="1313" s="197" customFormat="1" ht="18" customHeight="1" spans="1:2">
      <c r="A1313" s="195" t="s">
        <v>1718</v>
      </c>
      <c r="B1313" s="196">
        <v>0</v>
      </c>
    </row>
    <row r="1314" s="197" customFormat="1" ht="18" customHeight="1" spans="1:2">
      <c r="A1314" s="195" t="s">
        <v>1719</v>
      </c>
      <c r="B1314" s="196">
        <v>0</v>
      </c>
    </row>
    <row r="1315" s="197" customFormat="1" ht="18" customHeight="1" spans="1:2">
      <c r="A1315" s="195" t="s">
        <v>1720</v>
      </c>
      <c r="B1315" s="196">
        <v>133</v>
      </c>
    </row>
  </sheetData>
  <mergeCells count="129">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s>
  <printOptions horizontalCentered="1"/>
  <pageMargins left="0.904861111111111" right="0.747916666666667" top="0.354166666666667" bottom="0.550694444444444" header="0.196527777777778" footer="0"/>
  <pageSetup paperSize="9" scale="80" orientation="portrait" blackAndWhite="1"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7"/>
  <sheetViews>
    <sheetView showGridLines="0" showZeros="0" zoomScaleSheetLayoutView="60" workbookViewId="0">
      <selection activeCell="B2" sqref="B$1:B$1048576"/>
    </sheetView>
  </sheetViews>
  <sheetFormatPr defaultColWidth="9.16666666666667" defaultRowHeight="14.25"/>
  <cols>
    <col min="1" max="1" width="40.625" style="185" customWidth="1"/>
    <col min="2" max="2" width="20.625" style="235" customWidth="1"/>
    <col min="3" max="3" width="9.16666666666667" style="187" customWidth="1"/>
    <col min="4" max="4" width="27.125" style="187" customWidth="1"/>
    <col min="5" max="250" width="9.16666666666667" style="187" customWidth="1"/>
    <col min="251" max="16384" width="9.16666666666667" style="187"/>
  </cols>
  <sheetData>
    <row r="1" s="185" customFormat="1" ht="30" customHeight="1" spans="1:256">
      <c r="A1" s="188" t="s">
        <v>1751</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97" customFormat="1" ht="18" customHeight="1" spans="1:2">
      <c r="A2" s="186"/>
      <c r="B2" s="236" t="s">
        <v>1752</v>
      </c>
    </row>
    <row r="3" s="234" customFormat="1" ht="18" customHeight="1" spans="1:2">
      <c r="A3" s="216" t="s">
        <v>36</v>
      </c>
      <c r="B3" s="237" t="s">
        <v>37</v>
      </c>
    </row>
    <row r="4" s="197" customFormat="1" ht="18" customHeight="1" spans="1:2">
      <c r="A4" s="233" t="s">
        <v>706</v>
      </c>
      <c r="B4" s="196">
        <v>120717</v>
      </c>
    </row>
    <row r="5" s="197" customFormat="1" ht="18" customHeight="1" spans="1:2">
      <c r="A5" s="195" t="s">
        <v>1753</v>
      </c>
      <c r="B5" s="196">
        <v>55437</v>
      </c>
    </row>
    <row r="6" s="197" customFormat="1" ht="18" customHeight="1" spans="1:2">
      <c r="A6" s="195" t="s">
        <v>1754</v>
      </c>
      <c r="B6" s="196">
        <v>41461</v>
      </c>
    </row>
    <row r="7" s="197" customFormat="1" ht="18" customHeight="1" spans="1:2">
      <c r="A7" s="195" t="s">
        <v>1755</v>
      </c>
      <c r="B7" s="196">
        <v>7833</v>
      </c>
    </row>
    <row r="8" s="197" customFormat="1" ht="18" customHeight="1" spans="1:2">
      <c r="A8" s="195" t="s">
        <v>1756</v>
      </c>
      <c r="B8" s="196">
        <v>4921</v>
      </c>
    </row>
    <row r="9" s="197" customFormat="1" ht="18" customHeight="1" spans="1:2">
      <c r="A9" s="195" t="s">
        <v>1757</v>
      </c>
      <c r="B9" s="196">
        <v>1222</v>
      </c>
    </row>
    <row r="10" s="197" customFormat="1" ht="18" customHeight="1" spans="1:2">
      <c r="A10" s="195" t="s">
        <v>1758</v>
      </c>
      <c r="B10" s="196">
        <v>8971</v>
      </c>
    </row>
    <row r="11" s="197" customFormat="1" ht="18" customHeight="1" spans="1:2">
      <c r="A11" s="195" t="s">
        <v>1759</v>
      </c>
      <c r="B11" s="196">
        <v>7396</v>
      </c>
    </row>
    <row r="12" s="197" customFormat="1" ht="18" customHeight="1" spans="1:2">
      <c r="A12" s="195" t="s">
        <v>1760</v>
      </c>
      <c r="B12" s="196">
        <v>57</v>
      </c>
    </row>
    <row r="13" s="197" customFormat="1" ht="18" customHeight="1" spans="1:2">
      <c r="A13" s="195" t="s">
        <v>1761</v>
      </c>
      <c r="B13" s="196">
        <v>64</v>
      </c>
    </row>
    <row r="14" s="197" customFormat="1" ht="18" customHeight="1" spans="1:2">
      <c r="A14" s="195" t="s">
        <v>1762</v>
      </c>
      <c r="B14" s="196">
        <v>12</v>
      </c>
    </row>
    <row r="15" s="197" customFormat="1" ht="18" customHeight="1" spans="1:2">
      <c r="A15" s="195" t="s">
        <v>1763</v>
      </c>
      <c r="B15" s="196">
        <v>273</v>
      </c>
    </row>
    <row r="16" s="197" customFormat="1" ht="18" customHeight="1" spans="1:2">
      <c r="A16" s="195" t="s">
        <v>1764</v>
      </c>
      <c r="B16" s="196">
        <v>57</v>
      </c>
    </row>
    <row r="17" s="197" customFormat="1" ht="18" customHeight="1" spans="1:2">
      <c r="A17" s="195" t="s">
        <v>1765</v>
      </c>
      <c r="B17" s="196">
        <v>6</v>
      </c>
    </row>
    <row r="18" s="197" customFormat="1" ht="18" customHeight="1" spans="1:2">
      <c r="A18" s="195" t="s">
        <v>1766</v>
      </c>
      <c r="B18" s="196">
        <v>8</v>
      </c>
    </row>
    <row r="19" s="197" customFormat="1" ht="18" customHeight="1" spans="1:2">
      <c r="A19" s="195" t="s">
        <v>1767</v>
      </c>
      <c r="B19" s="196">
        <v>187</v>
      </c>
    </row>
    <row r="20" s="197" customFormat="1" ht="18" customHeight="1" spans="1:2">
      <c r="A20" s="195" t="s">
        <v>1768</v>
      </c>
      <c r="B20" s="196">
        <v>911</v>
      </c>
    </row>
    <row r="21" s="197" customFormat="1" ht="18" customHeight="1" spans="1:2">
      <c r="A21" s="195" t="s">
        <v>1769</v>
      </c>
      <c r="B21" s="196"/>
    </row>
    <row r="22" s="197" customFormat="1" ht="18" customHeight="1" spans="1:2">
      <c r="A22" s="195" t="s">
        <v>1770</v>
      </c>
      <c r="B22" s="196"/>
    </row>
    <row r="23" s="197" customFormat="1" ht="18" customHeight="1" spans="1:2">
      <c r="A23" s="195" t="s">
        <v>1771</v>
      </c>
      <c r="B23" s="196"/>
    </row>
    <row r="24" s="197" customFormat="1" ht="18" customHeight="1" spans="1:2">
      <c r="A24" s="195" t="s">
        <v>1772</v>
      </c>
      <c r="B24" s="196"/>
    </row>
    <row r="25" s="197" customFormat="1" ht="18" customHeight="1" spans="1:2">
      <c r="A25" s="195" t="s">
        <v>1773</v>
      </c>
      <c r="B25" s="196"/>
    </row>
    <row r="26" s="197" customFormat="1" ht="18" customHeight="1" spans="1:2">
      <c r="A26" s="195" t="s">
        <v>1774</v>
      </c>
      <c r="B26" s="196"/>
    </row>
    <row r="27" s="197" customFormat="1" ht="18" customHeight="1" spans="1:2">
      <c r="A27" s="195" t="s">
        <v>1775</v>
      </c>
      <c r="B27" s="196"/>
    </row>
    <row r="28" s="197" customFormat="1" ht="18" customHeight="1" spans="1:2">
      <c r="A28" s="195" t="s">
        <v>1776</v>
      </c>
      <c r="B28" s="196"/>
    </row>
    <row r="29" s="197" customFormat="1" ht="18" customHeight="1" spans="1:2">
      <c r="A29" s="195" t="s">
        <v>1777</v>
      </c>
      <c r="B29" s="196"/>
    </row>
    <row r="30" s="197" customFormat="1" ht="18" customHeight="1" spans="1:2">
      <c r="A30" s="195" t="s">
        <v>1770</v>
      </c>
      <c r="B30" s="196"/>
    </row>
    <row r="31" s="197" customFormat="1" ht="18" customHeight="1" spans="1:2">
      <c r="A31" s="195" t="s">
        <v>1771</v>
      </c>
      <c r="B31" s="196"/>
    </row>
    <row r="32" s="197" customFormat="1" ht="18" customHeight="1" spans="1:2">
      <c r="A32" s="195" t="s">
        <v>1772</v>
      </c>
      <c r="B32" s="196"/>
    </row>
    <row r="33" s="197" customFormat="1" ht="18" customHeight="1" spans="1:2">
      <c r="A33" s="195" t="s">
        <v>1774</v>
      </c>
      <c r="B33" s="196"/>
    </row>
    <row r="34" s="197" customFormat="1" ht="18" customHeight="1" spans="1:2">
      <c r="A34" s="195" t="s">
        <v>1775</v>
      </c>
      <c r="B34" s="196"/>
    </row>
    <row r="35" s="197" customFormat="1" ht="18" customHeight="1" spans="1:2">
      <c r="A35" s="195" t="s">
        <v>1776</v>
      </c>
      <c r="B35" s="196"/>
    </row>
    <row r="36" s="197" customFormat="1" ht="18" customHeight="1" spans="1:2">
      <c r="A36" s="195" t="s">
        <v>1778</v>
      </c>
      <c r="B36" s="196">
        <v>43077</v>
      </c>
    </row>
    <row r="37" s="197" customFormat="1" ht="18" customHeight="1" spans="1:2">
      <c r="A37" s="195" t="s">
        <v>1779</v>
      </c>
      <c r="B37" s="196">
        <v>37528</v>
      </c>
    </row>
    <row r="38" s="197" customFormat="1" ht="18" customHeight="1" spans="1:2">
      <c r="A38" s="195" t="s">
        <v>1780</v>
      </c>
      <c r="B38" s="196">
        <v>5549</v>
      </c>
    </row>
    <row r="39" s="197" customFormat="1" ht="18" customHeight="1" spans="1:2">
      <c r="A39" s="195" t="s">
        <v>1781</v>
      </c>
      <c r="B39" s="196"/>
    </row>
    <row r="40" s="197" customFormat="1" ht="18" customHeight="1" spans="1:2">
      <c r="A40" s="195" t="s">
        <v>1782</v>
      </c>
      <c r="B40" s="196"/>
    </row>
    <row r="41" s="197" customFormat="1" ht="18" customHeight="1" spans="1:2">
      <c r="A41" s="195" t="s">
        <v>1783</v>
      </c>
      <c r="B41" s="196"/>
    </row>
    <row r="42" s="197" customFormat="1" ht="18" customHeight="1" spans="1:2">
      <c r="A42" s="195" t="s">
        <v>1784</v>
      </c>
      <c r="B42" s="196"/>
    </row>
    <row r="43" s="197" customFormat="1" ht="18" customHeight="1" spans="1:2">
      <c r="A43" s="195" t="s">
        <v>1785</v>
      </c>
      <c r="B43" s="196"/>
    </row>
    <row r="44" s="197" customFormat="1" ht="18" customHeight="1" spans="1:2">
      <c r="A44" s="195" t="s">
        <v>1786</v>
      </c>
      <c r="B44" s="196"/>
    </row>
    <row r="45" s="197" customFormat="1" ht="18" customHeight="1" spans="1:2">
      <c r="A45" s="195" t="s">
        <v>1787</v>
      </c>
      <c r="B45" s="196"/>
    </row>
    <row r="46" s="197" customFormat="1" ht="18" customHeight="1" spans="1:2">
      <c r="A46" s="195" t="s">
        <v>1788</v>
      </c>
      <c r="B46" s="196"/>
    </row>
    <row r="47" s="197" customFormat="1" ht="18" customHeight="1" spans="1:2">
      <c r="A47" s="195" t="s">
        <v>1789</v>
      </c>
      <c r="B47" s="196"/>
    </row>
    <row r="48" s="197" customFormat="1" ht="18" customHeight="1" spans="1:2">
      <c r="A48" s="195" t="s">
        <v>1790</v>
      </c>
      <c r="B48" s="196"/>
    </row>
    <row r="49" s="197" customFormat="1" ht="18" customHeight="1" spans="1:2">
      <c r="A49" s="195" t="s">
        <v>1791</v>
      </c>
      <c r="B49" s="196"/>
    </row>
    <row r="50" s="197" customFormat="1" ht="18" customHeight="1" spans="1:2">
      <c r="A50" s="195" t="s">
        <v>1792</v>
      </c>
      <c r="B50" s="196">
        <v>13232</v>
      </c>
    </row>
    <row r="51" s="197" customFormat="1" ht="18" customHeight="1" spans="1:2">
      <c r="A51" s="195" t="s">
        <v>1793</v>
      </c>
      <c r="B51" s="196">
        <v>474</v>
      </c>
    </row>
    <row r="52" s="197" customFormat="1" ht="18" customHeight="1" spans="1:2">
      <c r="A52" s="195" t="s">
        <v>1794</v>
      </c>
      <c r="B52" s="196">
        <v>0</v>
      </c>
    </row>
    <row r="53" s="197" customFormat="1" ht="18" customHeight="1" spans="1:2">
      <c r="A53" s="195" t="s">
        <v>1795</v>
      </c>
      <c r="B53" s="196">
        <v>0</v>
      </c>
    </row>
    <row r="54" s="197" customFormat="1" ht="18" customHeight="1" spans="1:2">
      <c r="A54" s="195" t="s">
        <v>1796</v>
      </c>
      <c r="B54" s="196">
        <v>12758</v>
      </c>
    </row>
    <row r="55" s="197" customFormat="1" ht="18" customHeight="1" spans="1:2">
      <c r="A55" s="195" t="s">
        <v>1797</v>
      </c>
      <c r="B55" s="196"/>
    </row>
    <row r="56" s="197" customFormat="1" ht="18" customHeight="1" spans="1:2">
      <c r="A56" s="195" t="s">
        <v>1798</v>
      </c>
      <c r="B56" s="196"/>
    </row>
    <row r="57" s="197" customFormat="1" ht="18" customHeight="1" spans="1:2">
      <c r="A57" s="195" t="s">
        <v>1799</v>
      </c>
      <c r="B57" s="196"/>
    </row>
    <row r="58" s="197" customFormat="1" ht="18" customHeight="1" spans="1:2">
      <c r="A58" s="195" t="s">
        <v>1097</v>
      </c>
      <c r="B58" s="196"/>
    </row>
    <row r="59" s="197" customFormat="1" ht="18" customHeight="1" spans="1:2">
      <c r="A59" s="195" t="s">
        <v>1800</v>
      </c>
      <c r="B59" s="196"/>
    </row>
    <row r="60" s="197" customFormat="1" ht="18" customHeight="1" spans="1:2">
      <c r="A60" s="195" t="s">
        <v>1801</v>
      </c>
      <c r="B60" s="196"/>
    </row>
    <row r="61" s="197" customFormat="1" ht="18" customHeight="1" spans="1:2">
      <c r="A61" s="195" t="s">
        <v>1802</v>
      </c>
      <c r="B61" s="196"/>
    </row>
    <row r="62" s="197" customFormat="1" ht="18" customHeight="1" spans="1:2">
      <c r="A62" s="195" t="s">
        <v>1803</v>
      </c>
      <c r="B62" s="196"/>
    </row>
    <row r="63" s="197" customFormat="1" ht="18" customHeight="1" spans="1:2">
      <c r="A63" s="195" t="s">
        <v>1804</v>
      </c>
      <c r="B63" s="196"/>
    </row>
    <row r="64" s="197" customFormat="1" ht="18" customHeight="1" spans="1:2">
      <c r="A64" s="195" t="s">
        <v>1805</v>
      </c>
      <c r="B64" s="196"/>
    </row>
    <row r="65" s="197" customFormat="1" ht="18" customHeight="1" spans="1:2">
      <c r="A65" s="195" t="s">
        <v>1806</v>
      </c>
      <c r="B65" s="196"/>
    </row>
    <row r="66" s="197" customFormat="1" ht="18" customHeight="1" spans="1:2">
      <c r="A66" s="195" t="s">
        <v>1807</v>
      </c>
      <c r="B66" s="196"/>
    </row>
    <row r="67" s="197" customFormat="1" ht="18" customHeight="1" spans="1:2">
      <c r="A67" s="195" t="s">
        <v>1808</v>
      </c>
      <c r="B67" s="196"/>
    </row>
    <row r="68" s="197" customFormat="1" ht="18" customHeight="1" spans="1:2">
      <c r="A68" s="195" t="s">
        <v>1809</v>
      </c>
      <c r="B68" s="196"/>
    </row>
    <row r="69" s="197" customFormat="1" ht="18" customHeight="1" spans="1:2">
      <c r="A69" s="195" t="s">
        <v>1810</v>
      </c>
      <c r="B69" s="196"/>
    </row>
    <row r="70" s="197" customFormat="1" ht="18" customHeight="1" spans="1:2">
      <c r="A70" s="195" t="s">
        <v>1811</v>
      </c>
      <c r="B70" s="196"/>
    </row>
    <row r="71" s="197" customFormat="1" ht="18" customHeight="1" spans="1:2">
      <c r="A71" s="195" t="s">
        <v>1812</v>
      </c>
      <c r="B71" s="196"/>
    </row>
    <row r="72" s="197" customFormat="1" ht="18" customHeight="1" spans="1:2">
      <c r="A72" s="195" t="s">
        <v>1568</v>
      </c>
      <c r="B72" s="196"/>
    </row>
    <row r="73" spans="4:7">
      <c r="D73" s="185"/>
      <c r="E73" s="185"/>
      <c r="F73" s="185"/>
      <c r="G73" s="185"/>
    </row>
    <row r="74" spans="4:7">
      <c r="D74" s="185"/>
      <c r="E74" s="185"/>
      <c r="F74" s="185"/>
      <c r="G74" s="185"/>
    </row>
    <row r="75" spans="4:7">
      <c r="D75" s="185"/>
      <c r="E75" s="185"/>
      <c r="F75" s="185"/>
      <c r="G75" s="185"/>
    </row>
    <row r="76" spans="4:7">
      <c r="D76" s="185"/>
      <c r="E76" s="185"/>
      <c r="F76" s="185"/>
      <c r="G76" s="185"/>
    </row>
    <row r="77" spans="4:7">
      <c r="D77" s="185"/>
      <c r="E77" s="185"/>
      <c r="F77" s="185"/>
      <c r="G77" s="185"/>
    </row>
    <row r="78" spans="4:7">
      <c r="D78" s="185"/>
      <c r="E78" s="185"/>
      <c r="F78" s="185"/>
      <c r="G78" s="185"/>
    </row>
    <row r="79" spans="4:7">
      <c r="D79" s="185"/>
      <c r="E79" s="185"/>
      <c r="F79" s="185"/>
      <c r="G79" s="185"/>
    </row>
    <row r="80" spans="4:7">
      <c r="D80" s="185"/>
      <c r="E80" s="185"/>
      <c r="F80" s="185"/>
      <c r="G80" s="185"/>
    </row>
    <row r="81" spans="4:7">
      <c r="D81" s="185"/>
      <c r="E81" s="185"/>
      <c r="F81" s="185"/>
      <c r="G81" s="185"/>
    </row>
    <row r="82" spans="4:7">
      <c r="D82" s="185"/>
      <c r="E82" s="185"/>
      <c r="F82" s="185"/>
      <c r="G82" s="185"/>
    </row>
    <row r="83" spans="4:7">
      <c r="D83" s="185"/>
      <c r="E83" s="185"/>
      <c r="F83" s="185"/>
      <c r="G83" s="185"/>
    </row>
    <row r="84" spans="4:7">
      <c r="D84" s="185"/>
      <c r="E84" s="185"/>
      <c r="F84" s="185"/>
      <c r="G84" s="185"/>
    </row>
    <row r="85" spans="4:7">
      <c r="D85" s="185"/>
      <c r="E85" s="185"/>
      <c r="F85" s="185"/>
      <c r="G85" s="185"/>
    </row>
    <row r="86" spans="4:7">
      <c r="D86" s="185"/>
      <c r="E86" s="185"/>
      <c r="F86" s="185"/>
      <c r="G86" s="185"/>
    </row>
    <row r="87" spans="4:7">
      <c r="D87" s="185"/>
      <c r="E87" s="185"/>
      <c r="F87" s="185"/>
      <c r="G87" s="185"/>
    </row>
    <row r="88" spans="4:7">
      <c r="D88" s="185"/>
      <c r="E88" s="185"/>
      <c r="F88" s="185"/>
      <c r="G88" s="185"/>
    </row>
    <row r="89" spans="4:7">
      <c r="D89" s="185"/>
      <c r="E89" s="185"/>
      <c r="F89" s="185"/>
      <c r="G89" s="185"/>
    </row>
    <row r="90" spans="4:7">
      <c r="D90" s="185"/>
      <c r="E90" s="185"/>
      <c r="F90" s="185"/>
      <c r="G90" s="185"/>
    </row>
    <row r="91" spans="4:7">
      <c r="D91" s="185"/>
      <c r="E91" s="185"/>
      <c r="F91" s="185"/>
      <c r="G91" s="185"/>
    </row>
    <row r="92" spans="4:7">
      <c r="D92" s="185"/>
      <c r="E92" s="185"/>
      <c r="F92" s="185"/>
      <c r="G92" s="185"/>
    </row>
    <row r="93" spans="4:7">
      <c r="D93" s="185"/>
      <c r="E93" s="185"/>
      <c r="F93" s="185"/>
      <c r="G93" s="185"/>
    </row>
    <row r="94" spans="4:7">
      <c r="D94" s="185"/>
      <c r="E94" s="185"/>
      <c r="F94" s="185"/>
      <c r="G94" s="185"/>
    </row>
    <row r="95" spans="4:7">
      <c r="D95" s="185"/>
      <c r="E95" s="185"/>
      <c r="F95" s="185"/>
      <c r="G95" s="185"/>
    </row>
    <row r="96" spans="4:7">
      <c r="D96" s="185"/>
      <c r="E96" s="185"/>
      <c r="F96" s="185"/>
      <c r="G96" s="185"/>
    </row>
    <row r="97" spans="4:7">
      <c r="D97" s="185"/>
      <c r="E97" s="185"/>
      <c r="F97" s="185"/>
      <c r="G97" s="185"/>
    </row>
  </sheetData>
  <mergeCells count="128">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s>
  <printOptions horizontalCentered="1" gridLines="1"/>
  <pageMargins left="0.751388888888889" right="0.751388888888889" top="0.590277777777778" bottom="1" header="0.5" footer="0.5"/>
  <pageSetup paperSize="9" fitToHeight="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1"/>
  <sheetViews>
    <sheetView workbookViewId="0">
      <selection activeCell="B5" sqref="B5:F5"/>
    </sheetView>
  </sheetViews>
  <sheetFormatPr defaultColWidth="9" defaultRowHeight="14.25"/>
  <cols>
    <col min="1" max="1" width="40.625" style="198" customWidth="1"/>
    <col min="2" max="6" width="10.625" style="198" customWidth="1"/>
    <col min="7" max="16384" width="9" style="198"/>
  </cols>
  <sheetData>
    <row r="1" s="231" customFormat="1" ht="30" customHeight="1" spans="1:255">
      <c r="A1" s="188" t="s">
        <v>1813</v>
      </c>
      <c r="B1" s="188"/>
      <c r="C1" s="188"/>
      <c r="D1" s="188"/>
      <c r="E1" s="188"/>
      <c r="F1" s="188"/>
      <c r="G1" s="199"/>
      <c r="H1" s="199"/>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row>
    <row r="2" s="185" customFormat="1" ht="18" customHeight="1" spans="1:6">
      <c r="A2" s="200"/>
      <c r="B2" s="200"/>
      <c r="C2" s="197"/>
      <c r="D2" s="197"/>
      <c r="E2" s="197"/>
      <c r="F2" s="200" t="s">
        <v>1752</v>
      </c>
    </row>
    <row r="3" ht="18" customHeight="1" spans="1:6">
      <c r="A3" s="201" t="s">
        <v>1814</v>
      </c>
      <c r="B3" s="193" t="s">
        <v>1815</v>
      </c>
      <c r="C3" s="193"/>
      <c r="D3" s="193"/>
      <c r="E3" s="193"/>
      <c r="F3" s="193"/>
    </row>
    <row r="4" ht="18" customHeight="1" spans="1:6">
      <c r="A4" s="191"/>
      <c r="B4" s="193" t="s">
        <v>1816</v>
      </c>
      <c r="C4" s="193" t="s">
        <v>1817</v>
      </c>
      <c r="D4" s="193" t="s">
        <v>1818</v>
      </c>
      <c r="E4" s="193" t="s">
        <v>1819</v>
      </c>
      <c r="F4" s="193" t="s">
        <v>1820</v>
      </c>
    </row>
    <row r="5" ht="18" customHeight="1" spans="1:6">
      <c r="A5" s="195" t="s">
        <v>1821</v>
      </c>
      <c r="B5" s="196">
        <f>SUM(B6:B11)</f>
        <v>13664.87</v>
      </c>
      <c r="C5" s="196">
        <f>SUM(C6:C11)</f>
        <v>3069.45</v>
      </c>
      <c r="D5" s="196">
        <f>SUM(D6:D11)</f>
        <v>5348.54</v>
      </c>
      <c r="E5" s="196">
        <f>SUM(E6:E11)</f>
        <v>4373.89</v>
      </c>
      <c r="F5" s="196">
        <f>SUM(F6:F11)</f>
        <v>15032.8</v>
      </c>
    </row>
    <row r="6" ht="18" customHeight="1" spans="1:6">
      <c r="A6" s="195" t="s">
        <v>1822</v>
      </c>
      <c r="B6" s="196"/>
      <c r="C6" s="205"/>
      <c r="D6" s="205"/>
      <c r="E6" s="205"/>
      <c r="F6" s="205"/>
    </row>
    <row r="7" ht="18" customHeight="1" spans="1:6">
      <c r="A7" s="195" t="s">
        <v>1823</v>
      </c>
      <c r="B7" s="196"/>
      <c r="C7" s="205"/>
      <c r="D7" s="205"/>
      <c r="E7" s="205"/>
      <c r="F7" s="205"/>
    </row>
    <row r="8" ht="18" customHeight="1" spans="1:6">
      <c r="A8" s="195" t="s">
        <v>1824</v>
      </c>
      <c r="B8" s="196">
        <v>2588.76</v>
      </c>
      <c r="C8" s="205">
        <v>953</v>
      </c>
      <c r="D8" s="205">
        <v>306</v>
      </c>
      <c r="E8" s="205">
        <v>1254</v>
      </c>
      <c r="F8" s="205">
        <v>291.24</v>
      </c>
    </row>
    <row r="9" ht="18" customHeight="1" spans="1:6">
      <c r="A9" s="195" t="s">
        <v>1825</v>
      </c>
      <c r="B9" s="196"/>
      <c r="C9" s="205"/>
      <c r="D9" s="205"/>
      <c r="E9" s="205"/>
      <c r="F9" s="205"/>
    </row>
    <row r="10" ht="18" customHeight="1" spans="1:6">
      <c r="A10" s="195" t="s">
        <v>1826</v>
      </c>
      <c r="B10" s="196">
        <v>9072</v>
      </c>
      <c r="C10" s="205">
        <v>1473</v>
      </c>
      <c r="D10" s="205">
        <v>4858</v>
      </c>
      <c r="E10" s="205">
        <v>1389</v>
      </c>
      <c r="F10" s="205">
        <v>1079</v>
      </c>
    </row>
    <row r="11" ht="18" customHeight="1" spans="1:6">
      <c r="A11" s="195" t="s">
        <v>1827</v>
      </c>
      <c r="B11" s="196">
        <v>2004.11</v>
      </c>
      <c r="C11" s="205">
        <v>643.45</v>
      </c>
      <c r="D11" s="205">
        <v>184.54</v>
      </c>
      <c r="E11" s="205">
        <v>1730.89</v>
      </c>
      <c r="F11" s="205">
        <v>13662.56</v>
      </c>
    </row>
  </sheetData>
  <mergeCells count="86">
    <mergeCell ref="A1:F1"/>
    <mergeCell ref="I1:K1"/>
    <mergeCell ref="L1:N1"/>
    <mergeCell ref="O1:Q1"/>
    <mergeCell ref="R1:T1"/>
    <mergeCell ref="U1:W1"/>
    <mergeCell ref="X1:Z1"/>
    <mergeCell ref="AA1:AC1"/>
    <mergeCell ref="AD1:AF1"/>
    <mergeCell ref="AG1:AI1"/>
    <mergeCell ref="AJ1:AL1"/>
    <mergeCell ref="AM1:AO1"/>
    <mergeCell ref="AP1:AR1"/>
    <mergeCell ref="AS1:AU1"/>
    <mergeCell ref="AV1:AX1"/>
    <mergeCell ref="AY1:BA1"/>
    <mergeCell ref="BB1:BD1"/>
    <mergeCell ref="BE1:BG1"/>
    <mergeCell ref="BH1:BJ1"/>
    <mergeCell ref="BK1:BM1"/>
    <mergeCell ref="BN1:BP1"/>
    <mergeCell ref="BQ1:BS1"/>
    <mergeCell ref="BT1:BV1"/>
    <mergeCell ref="BW1:BY1"/>
    <mergeCell ref="BZ1:CB1"/>
    <mergeCell ref="CC1:CE1"/>
    <mergeCell ref="CF1:CH1"/>
    <mergeCell ref="CI1:CK1"/>
    <mergeCell ref="CL1:CN1"/>
    <mergeCell ref="CO1:CQ1"/>
    <mergeCell ref="CR1:CT1"/>
    <mergeCell ref="CU1:CW1"/>
    <mergeCell ref="CX1:CZ1"/>
    <mergeCell ref="DA1:DC1"/>
    <mergeCell ref="DD1:DF1"/>
    <mergeCell ref="DG1:DI1"/>
    <mergeCell ref="DJ1:DL1"/>
    <mergeCell ref="DM1:DO1"/>
    <mergeCell ref="DP1:DR1"/>
    <mergeCell ref="DS1:DU1"/>
    <mergeCell ref="DV1:DX1"/>
    <mergeCell ref="DY1:EA1"/>
    <mergeCell ref="EB1:ED1"/>
    <mergeCell ref="EE1:EG1"/>
    <mergeCell ref="EH1:EJ1"/>
    <mergeCell ref="EK1:EM1"/>
    <mergeCell ref="EN1:EP1"/>
    <mergeCell ref="EQ1:ES1"/>
    <mergeCell ref="ET1:EV1"/>
    <mergeCell ref="EW1:EY1"/>
    <mergeCell ref="EZ1:FB1"/>
    <mergeCell ref="FC1:FE1"/>
    <mergeCell ref="FF1:FH1"/>
    <mergeCell ref="FI1:FK1"/>
    <mergeCell ref="FL1:FN1"/>
    <mergeCell ref="FO1:FQ1"/>
    <mergeCell ref="FR1:FT1"/>
    <mergeCell ref="FU1:FW1"/>
    <mergeCell ref="FX1:FZ1"/>
    <mergeCell ref="GA1:GC1"/>
    <mergeCell ref="GD1:GF1"/>
    <mergeCell ref="GG1:GI1"/>
    <mergeCell ref="GJ1:GL1"/>
    <mergeCell ref="GM1:GO1"/>
    <mergeCell ref="GP1:GR1"/>
    <mergeCell ref="GS1:GU1"/>
    <mergeCell ref="GV1:GX1"/>
    <mergeCell ref="GY1:HA1"/>
    <mergeCell ref="HB1:HD1"/>
    <mergeCell ref="HE1:HG1"/>
    <mergeCell ref="HH1:HJ1"/>
    <mergeCell ref="HK1:HM1"/>
    <mergeCell ref="HN1:HP1"/>
    <mergeCell ref="HQ1:HS1"/>
    <mergeCell ref="HT1:HV1"/>
    <mergeCell ref="HW1:HY1"/>
    <mergeCell ref="HZ1:IB1"/>
    <mergeCell ref="IC1:IE1"/>
    <mergeCell ref="IF1:IH1"/>
    <mergeCell ref="II1:IK1"/>
    <mergeCell ref="IL1:IN1"/>
    <mergeCell ref="IO1:IQ1"/>
    <mergeCell ref="IR1:IT1"/>
    <mergeCell ref="A2:B2"/>
    <mergeCell ref="B3:F3"/>
    <mergeCell ref="A3:A4"/>
  </mergeCells>
  <printOptions horizontalCentered="1"/>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
  <sheetViews>
    <sheetView workbookViewId="0">
      <selection activeCell="B5" sqref="B5:B9"/>
    </sheetView>
  </sheetViews>
  <sheetFormatPr defaultColWidth="9" defaultRowHeight="14.25"/>
  <cols>
    <col min="1" max="1" width="40.625" style="187" customWidth="1"/>
    <col min="2" max="2" width="20.625" style="187" customWidth="1"/>
    <col min="3" max="16384" width="9" style="187"/>
  </cols>
  <sheetData>
    <row r="1" s="185" customFormat="1" ht="30" customHeight="1" spans="1:256">
      <c r="A1" s="188" t="s">
        <v>1828</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97" customFormat="1" ht="18" customHeight="1" spans="1:2">
      <c r="A2" s="200" t="s">
        <v>1752</v>
      </c>
      <c r="B2" s="200"/>
    </row>
    <row r="3" s="197" customFormat="1" ht="18" customHeight="1" spans="1:2">
      <c r="A3" s="201" t="s">
        <v>1829</v>
      </c>
      <c r="B3" s="201" t="s">
        <v>37</v>
      </c>
    </row>
    <row r="4" s="197" customFormat="1" ht="18" customHeight="1" spans="1:2">
      <c r="A4" s="191"/>
      <c r="B4" s="191"/>
    </row>
    <row r="5" s="197" customFormat="1" ht="18" customHeight="1" spans="1:2">
      <c r="A5" s="233" t="s">
        <v>1816</v>
      </c>
      <c r="B5" s="205">
        <v>138243.275887</v>
      </c>
    </row>
    <row r="6" s="197" customFormat="1" ht="18" customHeight="1" spans="1:2">
      <c r="A6" s="233" t="s">
        <v>1817</v>
      </c>
      <c r="B6" s="205">
        <v>65002.59712</v>
      </c>
    </row>
    <row r="7" s="197" customFormat="1" ht="18" customHeight="1" spans="1:2">
      <c r="A7" s="233" t="s">
        <v>1818</v>
      </c>
      <c r="B7" s="205">
        <v>78529.147402</v>
      </c>
    </row>
    <row r="8" s="197" customFormat="1" ht="18" customHeight="1" spans="1:2">
      <c r="A8" s="233" t="s">
        <v>1819</v>
      </c>
      <c r="B8" s="205">
        <v>34123.6413</v>
      </c>
    </row>
    <row r="9" s="197" customFormat="1" ht="18" customHeight="1" spans="1:2">
      <c r="A9" s="233" t="s">
        <v>1820</v>
      </c>
      <c r="B9" s="205">
        <v>22985.530646</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71"/>
  <sheetViews>
    <sheetView workbookViewId="0">
      <selection activeCell="B5" sqref="B5:F5"/>
    </sheetView>
  </sheetViews>
  <sheetFormatPr defaultColWidth="9" defaultRowHeight="14.25"/>
  <cols>
    <col min="1" max="1" width="40.625" style="187" customWidth="1"/>
    <col min="2" max="6" width="10.625" style="187" customWidth="1"/>
    <col min="7" max="16384" width="9" style="187"/>
  </cols>
  <sheetData>
    <row r="1" s="231" customFormat="1" ht="30" customHeight="1" spans="1:249">
      <c r="A1" s="188" t="s">
        <v>1830</v>
      </c>
      <c r="B1" s="188"/>
      <c r="C1" s="188"/>
      <c r="D1" s="188"/>
      <c r="E1" s="188"/>
      <c r="F1" s="188"/>
      <c r="G1" s="199"/>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row>
    <row r="2" ht="18" customHeight="1" spans="1:6">
      <c r="A2" s="186"/>
      <c r="F2" s="200" t="s">
        <v>1752</v>
      </c>
    </row>
    <row r="3" ht="18" customHeight="1" spans="1:6">
      <c r="A3" s="193" t="s">
        <v>1831</v>
      </c>
      <c r="B3" s="232" t="s">
        <v>1815</v>
      </c>
      <c r="C3" s="232"/>
      <c r="D3" s="232"/>
      <c r="E3" s="232"/>
      <c r="F3" s="232"/>
    </row>
    <row r="4" ht="18" customHeight="1" spans="1:6">
      <c r="A4" s="193"/>
      <c r="B4" s="193" t="s">
        <v>1816</v>
      </c>
      <c r="C4" s="193" t="s">
        <v>1817</v>
      </c>
      <c r="D4" s="193" t="s">
        <v>1818</v>
      </c>
      <c r="E4" s="193" t="s">
        <v>1819</v>
      </c>
      <c r="F4" s="193" t="s">
        <v>1820</v>
      </c>
    </row>
    <row r="5" ht="18" customHeight="1" spans="1:6">
      <c r="A5" s="193" t="s">
        <v>1832</v>
      </c>
      <c r="B5" s="205">
        <v>28317.470553</v>
      </c>
      <c r="C5" s="205">
        <v>21242.555375</v>
      </c>
      <c r="D5" s="205">
        <v>16177.357325</v>
      </c>
      <c r="E5" s="205">
        <v>12325.822775</v>
      </c>
      <c r="F5" s="205">
        <v>4270.669075</v>
      </c>
    </row>
    <row r="6" ht="18" customHeight="1" spans="1:6">
      <c r="A6" s="225" t="s">
        <v>707</v>
      </c>
      <c r="B6" s="205">
        <v>549.57</v>
      </c>
      <c r="C6" s="205">
        <v>354.29</v>
      </c>
      <c r="D6" s="205">
        <v>333.2</v>
      </c>
      <c r="E6" s="205">
        <v>97.94</v>
      </c>
      <c r="F6" s="205">
        <v>159.57</v>
      </c>
    </row>
    <row r="7" ht="18" customHeight="1" spans="1:6">
      <c r="A7" s="204" t="s">
        <v>1833</v>
      </c>
      <c r="B7" s="205">
        <v>15</v>
      </c>
      <c r="C7" s="205">
        <v>7</v>
      </c>
      <c r="D7" s="205">
        <v>7</v>
      </c>
      <c r="E7" s="205">
        <v>12</v>
      </c>
      <c r="F7" s="205">
        <v>7</v>
      </c>
    </row>
    <row r="8" ht="18" customHeight="1" spans="1:6">
      <c r="A8" s="204" t="s">
        <v>1834</v>
      </c>
      <c r="B8" s="205">
        <v>71.49</v>
      </c>
      <c r="C8" s="205">
        <v>34.91</v>
      </c>
      <c r="D8" s="205">
        <v>36.64</v>
      </c>
      <c r="E8" s="205">
        <v>14.52</v>
      </c>
      <c r="F8" s="205">
        <v>27.05</v>
      </c>
    </row>
    <row r="9" ht="18" customHeight="1" spans="1:6">
      <c r="A9" s="204" t="s">
        <v>1835</v>
      </c>
      <c r="B9" s="205">
        <v>3</v>
      </c>
      <c r="C9" s="205"/>
      <c r="D9" s="205">
        <v>4</v>
      </c>
      <c r="E9" s="205"/>
      <c r="F9" s="205"/>
    </row>
    <row r="10" ht="18" customHeight="1" spans="1:6">
      <c r="A10" s="204" t="s">
        <v>1836</v>
      </c>
      <c r="B10" s="205"/>
      <c r="C10" s="205">
        <v>50</v>
      </c>
      <c r="D10" s="205"/>
      <c r="E10" s="205"/>
      <c r="F10" s="205"/>
    </row>
    <row r="11" ht="18" customHeight="1" spans="1:6">
      <c r="A11" s="204" t="s">
        <v>1837</v>
      </c>
      <c r="B11" s="205">
        <v>9</v>
      </c>
      <c r="C11" s="205">
        <v>7</v>
      </c>
      <c r="D11" s="205">
        <v>9</v>
      </c>
      <c r="E11" s="205">
        <v>4</v>
      </c>
      <c r="F11" s="205">
        <v>4</v>
      </c>
    </row>
    <row r="12" ht="18" customHeight="1" spans="1:6">
      <c r="A12" s="204" t="s">
        <v>1838</v>
      </c>
      <c r="B12" s="205"/>
      <c r="C12" s="205">
        <v>2</v>
      </c>
      <c r="D12" s="205"/>
      <c r="E12" s="205"/>
      <c r="F12" s="205"/>
    </row>
    <row r="13" ht="18" customHeight="1" spans="1:6">
      <c r="A13" s="204" t="s">
        <v>1838</v>
      </c>
      <c r="B13" s="205">
        <v>6</v>
      </c>
      <c r="C13" s="205"/>
      <c r="D13" s="205"/>
      <c r="E13" s="205"/>
      <c r="F13" s="205"/>
    </row>
    <row r="14" ht="18" customHeight="1" spans="1:6">
      <c r="A14" s="204" t="s">
        <v>1839</v>
      </c>
      <c r="B14" s="205">
        <v>142</v>
      </c>
      <c r="C14" s="205">
        <v>76</v>
      </c>
      <c r="D14" s="205">
        <v>80</v>
      </c>
      <c r="E14" s="205">
        <v>27</v>
      </c>
      <c r="F14" s="205">
        <v>43</v>
      </c>
    </row>
    <row r="15" ht="18" customHeight="1" spans="1:6">
      <c r="A15" s="204" t="s">
        <v>1840</v>
      </c>
      <c r="B15" s="205">
        <v>10</v>
      </c>
      <c r="C15" s="205">
        <v>5</v>
      </c>
      <c r="D15" s="205"/>
      <c r="E15" s="205"/>
      <c r="F15" s="205"/>
    </row>
    <row r="16" ht="18" customHeight="1" spans="1:6">
      <c r="A16" s="204" t="s">
        <v>1841</v>
      </c>
      <c r="B16" s="205">
        <v>8</v>
      </c>
      <c r="C16" s="205">
        <v>3</v>
      </c>
      <c r="D16" s="205">
        <v>3</v>
      </c>
      <c r="E16" s="205">
        <v>3</v>
      </c>
      <c r="F16" s="205">
        <v>23</v>
      </c>
    </row>
    <row r="17" ht="18" customHeight="1" spans="1:6">
      <c r="A17" s="204" t="s">
        <v>1838</v>
      </c>
      <c r="B17" s="205"/>
      <c r="C17" s="205"/>
      <c r="D17" s="205"/>
      <c r="E17" s="205">
        <v>5</v>
      </c>
      <c r="F17" s="205"/>
    </row>
    <row r="18" ht="18" customHeight="1" spans="1:6">
      <c r="A18" s="204" t="s">
        <v>1842</v>
      </c>
      <c r="B18" s="205">
        <v>20</v>
      </c>
      <c r="C18" s="205"/>
      <c r="D18" s="205"/>
      <c r="E18" s="205"/>
      <c r="F18" s="205"/>
    </row>
    <row r="19" ht="18" customHeight="1" spans="1:6">
      <c r="A19" s="204" t="s">
        <v>1843</v>
      </c>
      <c r="B19" s="205"/>
      <c r="C19" s="205"/>
      <c r="D19" s="205">
        <v>17</v>
      </c>
      <c r="E19" s="205"/>
      <c r="F19" s="205"/>
    </row>
    <row r="20" ht="18" customHeight="1" spans="1:6">
      <c r="A20" s="204" t="s">
        <v>1844</v>
      </c>
      <c r="B20" s="205">
        <v>52.08</v>
      </c>
      <c r="C20" s="205">
        <v>50.88</v>
      </c>
      <c r="D20" s="205">
        <v>46.56</v>
      </c>
      <c r="E20" s="205">
        <v>13.92</v>
      </c>
      <c r="F20" s="205">
        <v>35.52</v>
      </c>
    </row>
    <row r="21" ht="18" customHeight="1" spans="1:6">
      <c r="A21" s="204" t="s">
        <v>1845</v>
      </c>
      <c r="B21" s="205">
        <v>5</v>
      </c>
      <c r="C21" s="205">
        <v>4.5</v>
      </c>
      <c r="D21" s="205">
        <v>3</v>
      </c>
      <c r="E21" s="205">
        <v>0.5</v>
      </c>
      <c r="F21" s="205">
        <v>2</v>
      </c>
    </row>
    <row r="22" ht="18" customHeight="1" spans="1:6">
      <c r="A22" s="204" t="s">
        <v>1846</v>
      </c>
      <c r="B22" s="205">
        <v>20</v>
      </c>
      <c r="C22" s="205">
        <v>16</v>
      </c>
      <c r="D22" s="205">
        <v>15</v>
      </c>
      <c r="E22" s="205"/>
      <c r="F22" s="205"/>
    </row>
    <row r="23" ht="18" customHeight="1" spans="1:6">
      <c r="A23" s="204" t="s">
        <v>1847</v>
      </c>
      <c r="B23" s="205">
        <v>18</v>
      </c>
      <c r="C23" s="205">
        <v>8</v>
      </c>
      <c r="D23" s="205">
        <v>12</v>
      </c>
      <c r="E23" s="205">
        <v>3</v>
      </c>
      <c r="F23" s="205">
        <v>3</v>
      </c>
    </row>
    <row r="24" ht="18" customHeight="1" spans="1:6">
      <c r="A24" s="204" t="s">
        <v>1848</v>
      </c>
      <c r="B24" s="205">
        <v>60</v>
      </c>
      <c r="C24" s="205"/>
      <c r="D24" s="205"/>
      <c r="E24" s="205"/>
      <c r="F24" s="205"/>
    </row>
    <row r="25" ht="18" customHeight="1" spans="1:6">
      <c r="A25" s="204" t="s">
        <v>1849</v>
      </c>
      <c r="B25" s="205">
        <v>30</v>
      </c>
      <c r="C25" s="205">
        <v>50</v>
      </c>
      <c r="D25" s="205">
        <v>40</v>
      </c>
      <c r="E25" s="205"/>
      <c r="F25" s="205"/>
    </row>
    <row r="26" ht="18" customHeight="1" spans="1:6">
      <c r="A26" s="204" t="s">
        <v>1850</v>
      </c>
      <c r="B26" s="205">
        <v>80</v>
      </c>
      <c r="C26" s="205">
        <v>40</v>
      </c>
      <c r="D26" s="205">
        <v>60</v>
      </c>
      <c r="E26" s="205">
        <v>15</v>
      </c>
      <c r="F26" s="205">
        <v>15</v>
      </c>
    </row>
    <row r="27" ht="18" customHeight="1" spans="1:6">
      <c r="A27" s="225" t="s">
        <v>886</v>
      </c>
      <c r="B27" s="205">
        <v>1060</v>
      </c>
      <c r="C27" s="205">
        <v>0</v>
      </c>
      <c r="D27" s="205">
        <v>0</v>
      </c>
      <c r="E27" s="205">
        <v>0</v>
      </c>
      <c r="F27" s="205">
        <v>0</v>
      </c>
    </row>
    <row r="28" ht="18" customHeight="1" spans="1:6">
      <c r="A28" s="204" t="s">
        <v>1851</v>
      </c>
      <c r="B28" s="205">
        <v>1060</v>
      </c>
      <c r="C28" s="205"/>
      <c r="D28" s="205"/>
      <c r="E28" s="205"/>
      <c r="F28" s="205"/>
    </row>
    <row r="29" ht="18" customHeight="1" spans="1:6">
      <c r="A29" s="225" t="s">
        <v>937</v>
      </c>
      <c r="B29" s="205">
        <v>2306.68</v>
      </c>
      <c r="C29" s="205">
        <v>509.88</v>
      </c>
      <c r="D29" s="205">
        <v>600.208</v>
      </c>
      <c r="E29" s="205">
        <v>159.08</v>
      </c>
      <c r="F29" s="205">
        <v>317.52</v>
      </c>
    </row>
    <row r="30" ht="18" customHeight="1" spans="1:6">
      <c r="A30" s="204" t="s">
        <v>1852</v>
      </c>
      <c r="B30" s="205">
        <v>500</v>
      </c>
      <c r="C30" s="205"/>
      <c r="D30" s="205"/>
      <c r="E30" s="205"/>
      <c r="F30" s="205"/>
    </row>
    <row r="31" ht="18" customHeight="1" spans="1:6">
      <c r="A31" s="204" t="s">
        <v>1853</v>
      </c>
      <c r="B31" s="205">
        <v>885</v>
      </c>
      <c r="C31" s="205">
        <v>230</v>
      </c>
      <c r="D31" s="205">
        <v>259</v>
      </c>
      <c r="E31" s="205">
        <v>148</v>
      </c>
      <c r="F31" s="205">
        <v>139</v>
      </c>
    </row>
    <row r="32" ht="18" customHeight="1" spans="1:6">
      <c r="A32" s="204" t="s">
        <v>1854</v>
      </c>
      <c r="B32" s="205">
        <v>10</v>
      </c>
      <c r="C32" s="205">
        <v>5</v>
      </c>
      <c r="D32" s="205">
        <v>14</v>
      </c>
      <c r="E32" s="205">
        <v>2</v>
      </c>
      <c r="F32" s="205">
        <v>4</v>
      </c>
    </row>
    <row r="33" ht="18" customHeight="1" spans="1:6">
      <c r="A33" s="204" t="s">
        <v>1855</v>
      </c>
      <c r="B33" s="205">
        <v>500</v>
      </c>
      <c r="C33" s="205"/>
      <c r="D33" s="205"/>
      <c r="E33" s="205"/>
      <c r="F33" s="205"/>
    </row>
    <row r="34" ht="18" customHeight="1" spans="1:6">
      <c r="A34" s="204" t="s">
        <v>1856</v>
      </c>
      <c r="B34" s="205">
        <v>12.16</v>
      </c>
      <c r="C34" s="205">
        <v>6.08</v>
      </c>
      <c r="D34" s="205">
        <v>14.848</v>
      </c>
      <c r="E34" s="205">
        <v>6.08</v>
      </c>
      <c r="F34" s="205"/>
    </row>
    <row r="35" ht="18" customHeight="1" spans="1:6">
      <c r="A35" s="204" t="s">
        <v>1857</v>
      </c>
      <c r="B35" s="205">
        <v>419.52</v>
      </c>
      <c r="C35" s="205">
        <v>268.8</v>
      </c>
      <c r="D35" s="205">
        <v>315.36</v>
      </c>
      <c r="E35" s="205"/>
      <c r="F35" s="205">
        <v>179.52</v>
      </c>
    </row>
    <row r="36" ht="18" customHeight="1" spans="1:6">
      <c r="A36" s="204" t="s">
        <v>1858</v>
      </c>
      <c r="B36" s="205">
        <v>-20</v>
      </c>
      <c r="C36" s="205"/>
      <c r="D36" s="205">
        <v>-3</v>
      </c>
      <c r="E36" s="205">
        <v>3</v>
      </c>
      <c r="F36" s="205">
        <v>-5</v>
      </c>
    </row>
    <row r="37" ht="18" customHeight="1" spans="1:6">
      <c r="A37" s="225" t="s">
        <v>986</v>
      </c>
      <c r="B37" s="205">
        <v>510.2</v>
      </c>
      <c r="C37" s="205">
        <v>514.8</v>
      </c>
      <c r="D37" s="205">
        <v>268.6</v>
      </c>
      <c r="E37" s="205">
        <v>1162</v>
      </c>
      <c r="F37" s="205">
        <v>60.6</v>
      </c>
    </row>
    <row r="38" ht="18" customHeight="1" spans="1:6">
      <c r="A38" s="204" t="s">
        <v>1859</v>
      </c>
      <c r="B38" s="205">
        <v>100</v>
      </c>
      <c r="C38" s="205">
        <v>50</v>
      </c>
      <c r="D38" s="205">
        <v>100</v>
      </c>
      <c r="E38" s="205">
        <v>250</v>
      </c>
      <c r="F38" s="205"/>
    </row>
    <row r="39" ht="18" customHeight="1" spans="1:6">
      <c r="A39" s="204" t="s">
        <v>1859</v>
      </c>
      <c r="B39" s="205"/>
      <c r="C39" s="205"/>
      <c r="D39" s="205"/>
      <c r="E39" s="205">
        <v>50</v>
      </c>
      <c r="F39" s="205"/>
    </row>
    <row r="40" ht="18" customHeight="1" spans="1:6">
      <c r="A40" s="204" t="s">
        <v>1860</v>
      </c>
      <c r="B40" s="205"/>
      <c r="C40" s="205"/>
      <c r="D40" s="205"/>
      <c r="E40" s="205">
        <v>50</v>
      </c>
      <c r="F40" s="205"/>
    </row>
    <row r="41" ht="18" customHeight="1" spans="1:6">
      <c r="A41" s="204" t="s">
        <v>1861</v>
      </c>
      <c r="B41" s="205">
        <v>190</v>
      </c>
      <c r="C41" s="205">
        <v>120</v>
      </c>
      <c r="D41" s="205">
        <v>45</v>
      </c>
      <c r="E41" s="205">
        <v>400</v>
      </c>
      <c r="F41" s="205"/>
    </row>
    <row r="42" ht="18" customHeight="1" spans="1:6">
      <c r="A42" s="204" t="s">
        <v>1862</v>
      </c>
      <c r="B42" s="205">
        <v>140</v>
      </c>
      <c r="C42" s="205">
        <v>220</v>
      </c>
      <c r="D42" s="205">
        <v>50</v>
      </c>
      <c r="E42" s="205">
        <v>310</v>
      </c>
      <c r="F42" s="205">
        <v>40</v>
      </c>
    </row>
    <row r="43" ht="18" customHeight="1" spans="1:6">
      <c r="A43" s="204" t="s">
        <v>1863</v>
      </c>
      <c r="B43" s="205">
        <v>80.2</v>
      </c>
      <c r="C43" s="205">
        <v>124.8</v>
      </c>
      <c r="D43" s="205">
        <v>73.6</v>
      </c>
      <c r="E43" s="205">
        <v>102</v>
      </c>
      <c r="F43" s="205">
        <v>20.6</v>
      </c>
    </row>
    <row r="44" ht="18" customHeight="1" spans="1:6">
      <c r="A44" s="225" t="s">
        <v>1035</v>
      </c>
      <c r="B44" s="205">
        <v>33</v>
      </c>
      <c r="C44" s="205">
        <v>327.5</v>
      </c>
      <c r="D44" s="205">
        <v>132</v>
      </c>
      <c r="E44" s="205">
        <v>65</v>
      </c>
      <c r="F44" s="205">
        <v>0</v>
      </c>
    </row>
    <row r="45" ht="18" customHeight="1" spans="1:6">
      <c r="A45" s="204" t="s">
        <v>1855</v>
      </c>
      <c r="B45" s="205"/>
      <c r="C45" s="205">
        <v>200</v>
      </c>
      <c r="D45" s="205"/>
      <c r="E45" s="205"/>
      <c r="F45" s="205"/>
    </row>
    <row r="46" ht="18" customHeight="1" spans="1:6">
      <c r="A46" s="204" t="s">
        <v>1864</v>
      </c>
      <c r="B46" s="205">
        <v>13</v>
      </c>
      <c r="C46" s="205">
        <v>17.5</v>
      </c>
      <c r="D46" s="205">
        <v>82</v>
      </c>
      <c r="E46" s="205">
        <v>65</v>
      </c>
      <c r="F46" s="205"/>
    </row>
    <row r="47" ht="18" customHeight="1" spans="1:6">
      <c r="A47" s="204" t="s">
        <v>1865</v>
      </c>
      <c r="B47" s="205"/>
      <c r="C47" s="205">
        <v>80</v>
      </c>
      <c r="D47" s="205"/>
      <c r="E47" s="205"/>
      <c r="F47" s="205"/>
    </row>
    <row r="48" ht="18" customHeight="1" spans="1:6">
      <c r="A48" s="204" t="s">
        <v>1866</v>
      </c>
      <c r="B48" s="205">
        <v>20</v>
      </c>
      <c r="C48" s="205">
        <v>30</v>
      </c>
      <c r="D48" s="205">
        <v>50</v>
      </c>
      <c r="E48" s="205"/>
      <c r="F48" s="205"/>
    </row>
    <row r="49" ht="18" customHeight="1" spans="1:6">
      <c r="A49" s="225" t="s">
        <v>1077</v>
      </c>
      <c r="B49" s="205">
        <v>6881.280253</v>
      </c>
      <c r="C49" s="205">
        <v>1648.711075</v>
      </c>
      <c r="D49" s="205">
        <v>1664.717625</v>
      </c>
      <c r="E49" s="205">
        <v>483.961475</v>
      </c>
      <c r="F49" s="205">
        <v>860.475675</v>
      </c>
    </row>
    <row r="50" ht="18" customHeight="1" spans="1:6">
      <c r="A50" s="204" t="s">
        <v>1867</v>
      </c>
      <c r="B50" s="205">
        <v>258.72</v>
      </c>
      <c r="C50" s="205">
        <v>107.7864</v>
      </c>
      <c r="D50" s="205">
        <v>115.464</v>
      </c>
      <c r="E50" s="205">
        <v>42.888</v>
      </c>
      <c r="F50" s="205">
        <v>77.796</v>
      </c>
    </row>
    <row r="51" ht="18" customHeight="1" spans="1:6">
      <c r="A51" s="204" t="s">
        <v>1868</v>
      </c>
      <c r="B51" s="205">
        <v>30</v>
      </c>
      <c r="C51" s="205">
        <v>20</v>
      </c>
      <c r="D51" s="205">
        <v>30</v>
      </c>
      <c r="E51" s="205">
        <v>5</v>
      </c>
      <c r="F51" s="205">
        <v>10</v>
      </c>
    </row>
    <row r="52" ht="18" customHeight="1" spans="1:6">
      <c r="A52" s="204" t="s">
        <v>1869</v>
      </c>
      <c r="B52" s="205">
        <v>24.28</v>
      </c>
      <c r="C52" s="205">
        <v>11.64</v>
      </c>
      <c r="D52" s="205">
        <v>10.39</v>
      </c>
      <c r="E52" s="205">
        <v>7.44</v>
      </c>
      <c r="F52" s="205">
        <v>7.995</v>
      </c>
    </row>
    <row r="53" ht="18" customHeight="1" spans="1:6">
      <c r="A53" s="204" t="s">
        <v>1870</v>
      </c>
      <c r="B53" s="205">
        <v>128.716875</v>
      </c>
      <c r="C53" s="205">
        <v>41.154375</v>
      </c>
      <c r="D53" s="205">
        <v>40.103625</v>
      </c>
      <c r="E53" s="205">
        <v>13.134375</v>
      </c>
      <c r="F53" s="205">
        <v>26.443875</v>
      </c>
    </row>
    <row r="54" ht="18" customHeight="1" spans="1:6">
      <c r="A54" s="204" t="s">
        <v>1871</v>
      </c>
      <c r="B54" s="205">
        <v>2088</v>
      </c>
      <c r="C54" s="205"/>
      <c r="D54" s="205"/>
      <c r="E54" s="205"/>
      <c r="F54" s="205"/>
    </row>
    <row r="55" ht="18" customHeight="1" spans="1:6">
      <c r="A55" s="204" t="s">
        <v>1872</v>
      </c>
      <c r="B55" s="205">
        <v>1.82</v>
      </c>
      <c r="C55" s="205">
        <v>4.6</v>
      </c>
      <c r="D55" s="205">
        <v>1.27</v>
      </c>
      <c r="E55" s="205"/>
      <c r="F55" s="205"/>
    </row>
    <row r="56" ht="18" customHeight="1" spans="1:6">
      <c r="A56" s="204" t="s">
        <v>1873</v>
      </c>
      <c r="B56" s="205">
        <v>661</v>
      </c>
      <c r="C56" s="205">
        <v>349</v>
      </c>
      <c r="D56" s="205">
        <v>385</v>
      </c>
      <c r="E56" s="205"/>
      <c r="F56" s="205"/>
    </row>
    <row r="57" ht="18" customHeight="1" spans="1:6">
      <c r="A57" s="204" t="s">
        <v>1874</v>
      </c>
      <c r="B57" s="205">
        <v>572</v>
      </c>
      <c r="C57" s="205"/>
      <c r="D57" s="205"/>
      <c r="E57" s="205"/>
      <c r="F57" s="205"/>
    </row>
    <row r="58" ht="18" customHeight="1" spans="1:6">
      <c r="A58" s="204" t="s">
        <v>1875</v>
      </c>
      <c r="B58" s="205">
        <v>22.57</v>
      </c>
      <c r="C58" s="205">
        <v>6.88</v>
      </c>
      <c r="D58" s="205">
        <v>6.77</v>
      </c>
      <c r="E58" s="205">
        <v>3.3</v>
      </c>
      <c r="F58" s="205">
        <v>4.06</v>
      </c>
    </row>
    <row r="59" ht="18" customHeight="1" spans="1:6">
      <c r="A59" s="204" t="s">
        <v>1876</v>
      </c>
      <c r="B59" s="205">
        <v>1540.174378</v>
      </c>
      <c r="C59" s="205"/>
      <c r="D59" s="205"/>
      <c r="E59" s="205"/>
      <c r="F59" s="205"/>
    </row>
    <row r="60" ht="18" customHeight="1" spans="1:6">
      <c r="A60" s="204" t="s">
        <v>1877</v>
      </c>
      <c r="B60" s="205"/>
      <c r="C60" s="205"/>
      <c r="D60" s="205">
        <v>105.4808</v>
      </c>
      <c r="E60" s="205">
        <v>42.564</v>
      </c>
      <c r="F60" s="205">
        <v>77.544</v>
      </c>
    </row>
    <row r="61" ht="18" customHeight="1" spans="1:6">
      <c r="A61" s="204" t="s">
        <v>1878</v>
      </c>
      <c r="B61" s="205">
        <v>5.7309</v>
      </c>
      <c r="C61" s="205">
        <v>3.6267</v>
      </c>
      <c r="D61" s="205">
        <v>2.5578</v>
      </c>
      <c r="E61" s="205">
        <v>1.4826</v>
      </c>
      <c r="F61" s="205">
        <v>1.9908</v>
      </c>
    </row>
    <row r="62" ht="18" customHeight="1" spans="1:6">
      <c r="A62" s="204" t="s">
        <v>1879</v>
      </c>
      <c r="B62" s="205">
        <v>562.83</v>
      </c>
      <c r="C62" s="205">
        <v>472.46</v>
      </c>
      <c r="D62" s="205">
        <v>335.89</v>
      </c>
      <c r="E62" s="205">
        <v>126.98</v>
      </c>
      <c r="F62" s="205">
        <v>290.52</v>
      </c>
    </row>
    <row r="63" ht="18" customHeight="1" spans="1:6">
      <c r="A63" s="204" t="s">
        <v>1880</v>
      </c>
      <c r="B63" s="205">
        <v>5.394</v>
      </c>
      <c r="C63" s="205">
        <v>3.444</v>
      </c>
      <c r="D63" s="205">
        <v>2.432</v>
      </c>
      <c r="E63" s="205">
        <v>1.386</v>
      </c>
      <c r="F63" s="205">
        <v>1.888</v>
      </c>
    </row>
    <row r="64" ht="18" customHeight="1" spans="1:6">
      <c r="A64" s="204" t="s">
        <v>1881</v>
      </c>
      <c r="B64" s="205">
        <v>7.7981</v>
      </c>
      <c r="C64" s="205">
        <v>4.9996</v>
      </c>
      <c r="D64" s="205">
        <v>3.4829</v>
      </c>
      <c r="E64" s="205">
        <v>2.0155</v>
      </c>
      <c r="F64" s="205">
        <v>2.7405</v>
      </c>
    </row>
    <row r="65" ht="18" customHeight="1" spans="1:6">
      <c r="A65" s="204" t="s">
        <v>1882</v>
      </c>
      <c r="B65" s="205"/>
      <c r="C65" s="205">
        <v>53</v>
      </c>
      <c r="D65" s="205">
        <v>47</v>
      </c>
      <c r="E65" s="205">
        <v>22</v>
      </c>
      <c r="F65" s="205">
        <v>34</v>
      </c>
    </row>
    <row r="66" ht="18" customHeight="1" spans="1:6">
      <c r="A66" s="204" t="s">
        <v>1883</v>
      </c>
      <c r="B66" s="205">
        <v>260.52</v>
      </c>
      <c r="C66" s="205">
        <v>103.98</v>
      </c>
      <c r="D66" s="205">
        <v>110.088</v>
      </c>
      <c r="E66" s="205">
        <v>42</v>
      </c>
      <c r="F66" s="205">
        <v>77.628</v>
      </c>
    </row>
    <row r="67" ht="18" customHeight="1" spans="1:6">
      <c r="A67" s="204" t="s">
        <v>1884</v>
      </c>
      <c r="B67" s="205">
        <v>145.952</v>
      </c>
      <c r="C67" s="205">
        <v>75.84</v>
      </c>
      <c r="D67" s="205">
        <v>46.976</v>
      </c>
      <c r="E67" s="205">
        <v>29.088</v>
      </c>
      <c r="F67" s="205">
        <v>44.8</v>
      </c>
    </row>
    <row r="68" ht="18" customHeight="1" spans="1:6">
      <c r="A68" s="204" t="s">
        <v>1885</v>
      </c>
      <c r="B68" s="205">
        <v>4.256</v>
      </c>
      <c r="C68" s="205">
        <v>5.76</v>
      </c>
      <c r="D68" s="205">
        <v>1.92</v>
      </c>
      <c r="E68" s="205">
        <v>0.064</v>
      </c>
      <c r="F68" s="205">
        <v>3.904</v>
      </c>
    </row>
    <row r="69" ht="18" customHeight="1" spans="1:6">
      <c r="A69" s="204" t="s">
        <v>1886</v>
      </c>
      <c r="B69" s="205">
        <v>360</v>
      </c>
      <c r="C69" s="205">
        <v>290</v>
      </c>
      <c r="D69" s="205">
        <v>254</v>
      </c>
      <c r="E69" s="205">
        <v>110</v>
      </c>
      <c r="F69" s="205">
        <v>180</v>
      </c>
    </row>
    <row r="70" ht="18" customHeight="1" spans="1:6">
      <c r="A70" s="204" t="s">
        <v>1887</v>
      </c>
      <c r="B70" s="205">
        <v>6.695</v>
      </c>
      <c r="C70" s="205">
        <v>4.3</v>
      </c>
      <c r="D70" s="205">
        <v>3.0175</v>
      </c>
      <c r="E70" s="205">
        <v>1.76</v>
      </c>
      <c r="F70" s="205">
        <v>2.3475</v>
      </c>
    </row>
    <row r="71" ht="18" customHeight="1" spans="1:6">
      <c r="A71" s="204" t="s">
        <v>1888</v>
      </c>
      <c r="B71" s="205">
        <v>148.82</v>
      </c>
      <c r="C71" s="205">
        <v>69</v>
      </c>
      <c r="D71" s="205">
        <v>139.224</v>
      </c>
      <c r="E71" s="205">
        <v>24</v>
      </c>
      <c r="F71" s="205">
        <v>2.4</v>
      </c>
    </row>
    <row r="72" ht="18" customHeight="1" spans="1:6">
      <c r="A72" s="204" t="s">
        <v>1889</v>
      </c>
      <c r="B72" s="205">
        <v>36.023</v>
      </c>
      <c r="C72" s="205">
        <v>19.065</v>
      </c>
      <c r="D72" s="205">
        <v>21.911</v>
      </c>
      <c r="E72" s="205">
        <v>8.049</v>
      </c>
      <c r="F72" s="205">
        <v>13.323</v>
      </c>
    </row>
    <row r="73" ht="18" customHeight="1" spans="1:6">
      <c r="A73" s="204" t="s">
        <v>1890</v>
      </c>
      <c r="B73" s="205">
        <v>5</v>
      </c>
      <c r="C73" s="205"/>
      <c r="D73" s="205"/>
      <c r="E73" s="205"/>
      <c r="F73" s="205"/>
    </row>
    <row r="74" ht="18" customHeight="1" spans="1:6">
      <c r="A74" s="204" t="s">
        <v>1891</v>
      </c>
      <c r="B74" s="205">
        <v>4.98</v>
      </c>
      <c r="C74" s="205">
        <v>2.175</v>
      </c>
      <c r="D74" s="205">
        <v>1.74</v>
      </c>
      <c r="E74" s="205">
        <v>0.81</v>
      </c>
      <c r="F74" s="205">
        <v>1.095</v>
      </c>
    </row>
    <row r="75" ht="18" customHeight="1" spans="1:6">
      <c r="A75" s="225" t="s">
        <v>1186</v>
      </c>
      <c r="B75" s="205">
        <v>1608.9568</v>
      </c>
      <c r="C75" s="205">
        <v>1182.9039</v>
      </c>
      <c r="D75" s="205">
        <v>606.2684</v>
      </c>
      <c r="E75" s="205">
        <v>330.4637</v>
      </c>
      <c r="F75" s="205">
        <v>451.8882</v>
      </c>
    </row>
    <row r="76" ht="18" customHeight="1" spans="1:6">
      <c r="A76" s="204" t="s">
        <v>1892</v>
      </c>
      <c r="B76" s="205">
        <v>522.174</v>
      </c>
      <c r="C76" s="205">
        <v>233.89</v>
      </c>
      <c r="D76" s="205">
        <v>185.878</v>
      </c>
      <c r="E76" s="205">
        <v>86.602</v>
      </c>
      <c r="F76" s="205">
        <v>142.902</v>
      </c>
    </row>
    <row r="77" ht="18" customHeight="1" spans="1:6">
      <c r="A77" s="204" t="s">
        <v>1893</v>
      </c>
      <c r="B77" s="205">
        <v>112.92</v>
      </c>
      <c r="C77" s="205">
        <v>63.48</v>
      </c>
      <c r="D77" s="205">
        <v>42.29</v>
      </c>
      <c r="E77" s="205">
        <v>32.88</v>
      </c>
      <c r="F77" s="205">
        <v>36.52</v>
      </c>
    </row>
    <row r="78" ht="18" customHeight="1" spans="1:6">
      <c r="A78" s="204" t="s">
        <v>1855</v>
      </c>
      <c r="B78" s="205"/>
      <c r="C78" s="205">
        <v>400</v>
      </c>
      <c r="D78" s="205"/>
      <c r="E78" s="205"/>
      <c r="F78" s="205"/>
    </row>
    <row r="79" ht="18" customHeight="1" spans="1:6">
      <c r="A79" s="204" t="s">
        <v>1894</v>
      </c>
      <c r="B79" s="205">
        <v>78.48</v>
      </c>
      <c r="C79" s="205">
        <v>69.36</v>
      </c>
      <c r="D79" s="205">
        <v>61.92</v>
      </c>
      <c r="E79" s="205">
        <v>21.6</v>
      </c>
      <c r="F79" s="205">
        <v>41.76</v>
      </c>
    </row>
    <row r="80" ht="18" customHeight="1" spans="1:6">
      <c r="A80" s="204" t="s">
        <v>1895</v>
      </c>
      <c r="B80" s="205">
        <v>23.72</v>
      </c>
      <c r="C80" s="205">
        <v>15.5</v>
      </c>
      <c r="D80" s="205">
        <v>6.03</v>
      </c>
      <c r="E80" s="205">
        <v>0.63</v>
      </c>
      <c r="F80" s="205"/>
    </row>
    <row r="81" ht="18" customHeight="1" spans="1:6">
      <c r="A81" s="204" t="s">
        <v>1896</v>
      </c>
      <c r="B81" s="205">
        <v>42</v>
      </c>
      <c r="C81" s="205"/>
      <c r="D81" s="205"/>
      <c r="E81" s="205"/>
      <c r="F81" s="205"/>
    </row>
    <row r="82" ht="18" customHeight="1" spans="1:6">
      <c r="A82" s="204" t="s">
        <v>1897</v>
      </c>
      <c r="B82" s="205">
        <v>108.79</v>
      </c>
      <c r="C82" s="205">
        <v>77.58</v>
      </c>
      <c r="D82" s="205">
        <v>63.33</v>
      </c>
      <c r="E82" s="205">
        <v>49.06</v>
      </c>
      <c r="F82" s="205">
        <v>45.73</v>
      </c>
    </row>
    <row r="83" ht="18" customHeight="1" spans="1:6">
      <c r="A83" s="204" t="s">
        <v>1898</v>
      </c>
      <c r="B83" s="205">
        <v>310</v>
      </c>
      <c r="C83" s="205">
        <v>140</v>
      </c>
      <c r="D83" s="205">
        <v>110</v>
      </c>
      <c r="E83" s="205">
        <v>52</v>
      </c>
      <c r="F83" s="205">
        <v>84</v>
      </c>
    </row>
    <row r="84" ht="18" customHeight="1" spans="1:6">
      <c r="A84" s="204" t="s">
        <v>1899</v>
      </c>
      <c r="B84" s="205">
        <v>88.0108</v>
      </c>
      <c r="C84" s="205">
        <v>29.2426</v>
      </c>
      <c r="D84" s="205">
        <v>19.8414</v>
      </c>
      <c r="E84" s="205">
        <v>11.0042</v>
      </c>
      <c r="F84" s="205">
        <v>17.3196</v>
      </c>
    </row>
    <row r="85" ht="18" customHeight="1" spans="1:6">
      <c r="A85" s="204" t="s">
        <v>1900</v>
      </c>
      <c r="B85" s="205"/>
      <c r="C85" s="205">
        <v>4.2773</v>
      </c>
      <c r="D85" s="205">
        <v>4.6365</v>
      </c>
      <c r="E85" s="205"/>
      <c r="F85" s="205">
        <v>2.5451</v>
      </c>
    </row>
    <row r="86" ht="18" customHeight="1" spans="1:6">
      <c r="A86" s="204" t="s">
        <v>1901</v>
      </c>
      <c r="B86" s="205">
        <v>27.02</v>
      </c>
      <c r="C86" s="205">
        <v>21.05</v>
      </c>
      <c r="D86" s="205">
        <v>6.03</v>
      </c>
      <c r="E86" s="205">
        <v>1.63</v>
      </c>
      <c r="F86" s="205">
        <v>5.3</v>
      </c>
    </row>
    <row r="87" ht="18" customHeight="1" spans="1:6">
      <c r="A87" s="204" t="s">
        <v>1902</v>
      </c>
      <c r="B87" s="205">
        <v>46.72</v>
      </c>
      <c r="C87" s="205">
        <v>35.57</v>
      </c>
      <c r="D87" s="205">
        <v>35.03</v>
      </c>
      <c r="E87" s="205">
        <v>24.28</v>
      </c>
      <c r="F87" s="205">
        <v>24</v>
      </c>
    </row>
    <row r="88" ht="18" customHeight="1" spans="1:6">
      <c r="A88" s="204" t="s">
        <v>1903</v>
      </c>
      <c r="B88" s="205">
        <v>79</v>
      </c>
      <c r="C88" s="205">
        <v>20.5</v>
      </c>
      <c r="D88" s="205">
        <v>20</v>
      </c>
      <c r="E88" s="205">
        <v>15.5</v>
      </c>
      <c r="F88" s="205">
        <v>13.5</v>
      </c>
    </row>
    <row r="89" ht="18" customHeight="1" spans="1:6">
      <c r="A89" s="204" t="s">
        <v>1904</v>
      </c>
      <c r="B89" s="205">
        <v>60.97</v>
      </c>
      <c r="C89" s="205">
        <v>39.06</v>
      </c>
      <c r="D89" s="205">
        <v>22.22</v>
      </c>
      <c r="E89" s="205">
        <v>17.33</v>
      </c>
      <c r="F89" s="205">
        <v>19.79</v>
      </c>
    </row>
    <row r="90" ht="18" customHeight="1" spans="1:6">
      <c r="A90" s="204" t="s">
        <v>1905</v>
      </c>
      <c r="B90" s="205">
        <v>100.326</v>
      </c>
      <c r="C90" s="205">
        <v>31.936</v>
      </c>
      <c r="D90" s="205">
        <v>28.056</v>
      </c>
      <c r="E90" s="205">
        <v>17.376</v>
      </c>
      <c r="F90" s="205">
        <v>17.506</v>
      </c>
    </row>
    <row r="91" ht="18" customHeight="1" spans="1:6">
      <c r="A91" s="204" t="s">
        <v>1906</v>
      </c>
      <c r="B91" s="205">
        <v>8.826</v>
      </c>
      <c r="C91" s="205">
        <v>1.458</v>
      </c>
      <c r="D91" s="205">
        <v>1.0065</v>
      </c>
      <c r="E91" s="205">
        <v>0.5715</v>
      </c>
      <c r="F91" s="205">
        <v>1.0155</v>
      </c>
    </row>
    <row r="92" ht="18" customHeight="1" spans="1:6">
      <c r="A92" s="225" t="s">
        <v>1251</v>
      </c>
      <c r="B92" s="205">
        <v>5719</v>
      </c>
      <c r="C92" s="205">
        <v>1510</v>
      </c>
      <c r="D92" s="205">
        <v>3270</v>
      </c>
      <c r="E92" s="205">
        <v>200</v>
      </c>
      <c r="F92" s="205">
        <v>0</v>
      </c>
    </row>
    <row r="93" ht="18" customHeight="1" spans="1:6">
      <c r="A93" s="204" t="s">
        <v>1907</v>
      </c>
      <c r="B93" s="205"/>
      <c r="C93" s="205">
        <v>1510</v>
      </c>
      <c r="D93" s="205"/>
      <c r="E93" s="205"/>
      <c r="F93" s="205"/>
    </row>
    <row r="94" ht="18" customHeight="1" spans="1:6">
      <c r="A94" s="204" t="s">
        <v>1855</v>
      </c>
      <c r="B94" s="205"/>
      <c r="C94" s="205"/>
      <c r="D94" s="205"/>
      <c r="E94" s="205">
        <v>200</v>
      </c>
      <c r="F94" s="205"/>
    </row>
    <row r="95" ht="18" customHeight="1" spans="1:6">
      <c r="A95" s="204" t="s">
        <v>1908</v>
      </c>
      <c r="B95" s="205"/>
      <c r="C95" s="205"/>
      <c r="D95" s="205">
        <v>3270</v>
      </c>
      <c r="E95" s="205"/>
      <c r="F95" s="205"/>
    </row>
    <row r="96" ht="18" customHeight="1" spans="1:6">
      <c r="A96" s="204" t="s">
        <v>1909</v>
      </c>
      <c r="B96" s="205">
        <v>5719</v>
      </c>
      <c r="C96" s="205"/>
      <c r="D96" s="205"/>
      <c r="E96" s="205"/>
      <c r="F96" s="205"/>
    </row>
    <row r="97" ht="18" customHeight="1" spans="1:6">
      <c r="A97" s="225" t="s">
        <v>1320</v>
      </c>
      <c r="B97" s="205">
        <v>0</v>
      </c>
      <c r="C97" s="205">
        <v>1502</v>
      </c>
      <c r="D97" s="205">
        <v>0</v>
      </c>
      <c r="E97" s="205">
        <v>237</v>
      </c>
      <c r="F97" s="205">
        <v>0</v>
      </c>
    </row>
    <row r="98" ht="18" customHeight="1" spans="1:6">
      <c r="A98" s="204" t="s">
        <v>1855</v>
      </c>
      <c r="B98" s="205"/>
      <c r="C98" s="205">
        <v>700</v>
      </c>
      <c r="D98" s="205"/>
      <c r="E98" s="205"/>
      <c r="F98" s="205"/>
    </row>
    <row r="99" ht="18" customHeight="1" spans="1:6">
      <c r="A99" s="204" t="s">
        <v>1910</v>
      </c>
      <c r="B99" s="205"/>
      <c r="C99" s="205">
        <v>802</v>
      </c>
      <c r="D99" s="205"/>
      <c r="E99" s="205">
        <v>237</v>
      </c>
      <c r="F99" s="205"/>
    </row>
    <row r="100" ht="18" customHeight="1" spans="1:6">
      <c r="A100" s="225" t="s">
        <v>1340</v>
      </c>
      <c r="B100" s="205">
        <v>2938.98</v>
      </c>
      <c r="C100" s="205">
        <v>3884.06</v>
      </c>
      <c r="D100" s="205">
        <v>8416.93</v>
      </c>
      <c r="E100" s="205">
        <v>227.25</v>
      </c>
      <c r="F100" s="205">
        <v>976.08</v>
      </c>
    </row>
    <row r="101" ht="18" customHeight="1" spans="1:6">
      <c r="A101" s="204" t="s">
        <v>1911</v>
      </c>
      <c r="B101" s="205">
        <v>35</v>
      </c>
      <c r="C101" s="205">
        <v>15</v>
      </c>
      <c r="D101" s="205">
        <v>20</v>
      </c>
      <c r="E101" s="205"/>
      <c r="F101" s="205"/>
    </row>
    <row r="102" ht="18" customHeight="1" spans="1:6">
      <c r="A102" s="204" t="s">
        <v>1912</v>
      </c>
      <c r="B102" s="205"/>
      <c r="C102" s="205">
        <v>200</v>
      </c>
      <c r="D102" s="205">
        <v>50</v>
      </c>
      <c r="E102" s="205"/>
      <c r="F102" s="205"/>
    </row>
    <row r="103" ht="18" customHeight="1" spans="1:6">
      <c r="A103" s="204" t="s">
        <v>1913</v>
      </c>
      <c r="B103" s="205">
        <v>1318</v>
      </c>
      <c r="C103" s="205">
        <v>1646</v>
      </c>
      <c r="D103" s="205">
        <v>3272</v>
      </c>
      <c r="E103" s="205">
        <v>111</v>
      </c>
      <c r="F103" s="205">
        <v>753</v>
      </c>
    </row>
    <row r="104" ht="18" customHeight="1" spans="1:6">
      <c r="A104" s="204" t="s">
        <v>1914</v>
      </c>
      <c r="B104" s="205">
        <v>140</v>
      </c>
      <c r="C104" s="205">
        <v>100</v>
      </c>
      <c r="D104" s="205"/>
      <c r="E104" s="205"/>
      <c r="F104" s="205"/>
    </row>
    <row r="105" ht="18" customHeight="1" spans="1:6">
      <c r="A105" s="204" t="s">
        <v>1915</v>
      </c>
      <c r="B105" s="205">
        <v>40</v>
      </c>
      <c r="C105" s="205">
        <v>1020</v>
      </c>
      <c r="D105" s="205">
        <v>1080</v>
      </c>
      <c r="E105" s="205"/>
      <c r="F105" s="205"/>
    </row>
    <row r="106" ht="18" customHeight="1" spans="1:6">
      <c r="A106" s="204" t="s">
        <v>1915</v>
      </c>
      <c r="B106" s="205">
        <v>120</v>
      </c>
      <c r="C106" s="205">
        <v>60</v>
      </c>
      <c r="D106" s="205">
        <v>90</v>
      </c>
      <c r="E106" s="205"/>
      <c r="F106" s="205"/>
    </row>
    <row r="107" ht="18" customHeight="1" spans="1:6">
      <c r="A107" s="204" t="s">
        <v>1855</v>
      </c>
      <c r="B107" s="205">
        <v>300</v>
      </c>
      <c r="C107" s="205"/>
      <c r="D107" s="205"/>
      <c r="E107" s="205"/>
      <c r="F107" s="205"/>
    </row>
    <row r="108" ht="18" customHeight="1" spans="1:6">
      <c r="A108" s="204" t="s">
        <v>1916</v>
      </c>
      <c r="B108" s="205">
        <v>194.2</v>
      </c>
      <c r="C108" s="205">
        <v>169.7</v>
      </c>
      <c r="D108" s="205">
        <v>194.28</v>
      </c>
      <c r="E108" s="205">
        <v>78.75</v>
      </c>
      <c r="F108" s="205">
        <v>98.34</v>
      </c>
    </row>
    <row r="109" ht="18" customHeight="1" spans="1:6">
      <c r="A109" s="204" t="s">
        <v>1917</v>
      </c>
      <c r="B109" s="205">
        <v>71.98</v>
      </c>
      <c r="C109" s="205">
        <v>70.86</v>
      </c>
      <c r="D109" s="205">
        <v>199.55</v>
      </c>
      <c r="E109" s="205">
        <v>3</v>
      </c>
      <c r="F109" s="205"/>
    </row>
    <row r="110" ht="18" customHeight="1" spans="1:6">
      <c r="A110" s="204" t="s">
        <v>1918</v>
      </c>
      <c r="B110" s="205">
        <v>44</v>
      </c>
      <c r="C110" s="205">
        <v>36</v>
      </c>
      <c r="D110" s="205">
        <v>58</v>
      </c>
      <c r="E110" s="205">
        <v>33.5</v>
      </c>
      <c r="F110" s="205">
        <v>28.5</v>
      </c>
    </row>
    <row r="111" ht="18" customHeight="1" spans="1:6">
      <c r="A111" s="204" t="s">
        <v>1919</v>
      </c>
      <c r="B111" s="205"/>
      <c r="C111" s="205"/>
      <c r="D111" s="205">
        <v>2500</v>
      </c>
      <c r="E111" s="205"/>
      <c r="F111" s="205"/>
    </row>
    <row r="112" ht="18" customHeight="1" spans="1:6">
      <c r="A112" s="204" t="s">
        <v>1855</v>
      </c>
      <c r="B112" s="205"/>
      <c r="C112" s="205"/>
      <c r="D112" s="205">
        <v>100</v>
      </c>
      <c r="E112" s="205"/>
      <c r="F112" s="205"/>
    </row>
    <row r="113" ht="18" customHeight="1" spans="1:6">
      <c r="A113" s="204" t="s">
        <v>1920</v>
      </c>
      <c r="B113" s="205">
        <v>70</v>
      </c>
      <c r="C113" s="205">
        <v>70</v>
      </c>
      <c r="D113" s="205">
        <v>60</v>
      </c>
      <c r="E113" s="205"/>
      <c r="F113" s="205"/>
    </row>
    <row r="114" ht="18" customHeight="1" spans="1:6">
      <c r="A114" s="204" t="s">
        <v>1921</v>
      </c>
      <c r="B114" s="205">
        <v>309</v>
      </c>
      <c r="C114" s="205">
        <v>146</v>
      </c>
      <c r="D114" s="205">
        <v>497</v>
      </c>
      <c r="E114" s="205"/>
      <c r="F114" s="205">
        <v>50</v>
      </c>
    </row>
    <row r="115" ht="18" customHeight="1" spans="1:6">
      <c r="A115" s="204" t="s">
        <v>1922</v>
      </c>
      <c r="B115" s="205">
        <v>15</v>
      </c>
      <c r="C115" s="205">
        <v>10</v>
      </c>
      <c r="D115" s="205">
        <v>10</v>
      </c>
      <c r="E115" s="205"/>
      <c r="F115" s="205"/>
    </row>
    <row r="116" ht="18" customHeight="1" spans="1:6">
      <c r="A116" s="204" t="s">
        <v>1923</v>
      </c>
      <c r="B116" s="205">
        <v>32</v>
      </c>
      <c r="C116" s="205">
        <v>12</v>
      </c>
      <c r="D116" s="205">
        <v>16</v>
      </c>
      <c r="E116" s="205"/>
      <c r="F116" s="205"/>
    </row>
    <row r="117" ht="18" customHeight="1" spans="1:6">
      <c r="A117" s="204" t="s">
        <v>1924</v>
      </c>
      <c r="B117" s="205">
        <v>244.8</v>
      </c>
      <c r="C117" s="205">
        <v>176.5</v>
      </c>
      <c r="D117" s="205">
        <v>150.1</v>
      </c>
      <c r="E117" s="205"/>
      <c r="F117" s="205">
        <v>9.24</v>
      </c>
    </row>
    <row r="118" ht="18" customHeight="1" spans="1:6">
      <c r="A118" s="204" t="s">
        <v>1925</v>
      </c>
      <c r="B118" s="205"/>
      <c r="C118" s="205">
        <v>147</v>
      </c>
      <c r="D118" s="205">
        <v>100</v>
      </c>
      <c r="E118" s="205">
        <v>1</v>
      </c>
      <c r="F118" s="205">
        <v>37</v>
      </c>
    </row>
    <row r="119" ht="18" customHeight="1" spans="1:6">
      <c r="A119" s="204" t="s">
        <v>1926</v>
      </c>
      <c r="B119" s="205">
        <v>5</v>
      </c>
      <c r="C119" s="205">
        <v>5</v>
      </c>
      <c r="D119" s="205">
        <v>20</v>
      </c>
      <c r="E119" s="205"/>
      <c r="F119" s="205"/>
    </row>
    <row r="120" ht="18" customHeight="1" spans="1:6">
      <c r="A120" s="225" t="s">
        <v>1431</v>
      </c>
      <c r="B120" s="205">
        <v>0</v>
      </c>
      <c r="C120" s="205">
        <v>200</v>
      </c>
      <c r="D120" s="205">
        <v>0</v>
      </c>
      <c r="E120" s="205">
        <v>0</v>
      </c>
      <c r="F120" s="205">
        <v>0</v>
      </c>
    </row>
    <row r="121" ht="18" customHeight="1" spans="1:6">
      <c r="A121" s="204" t="s">
        <v>1855</v>
      </c>
      <c r="B121" s="205"/>
      <c r="C121" s="205">
        <v>200</v>
      </c>
      <c r="D121" s="205"/>
      <c r="E121" s="205"/>
      <c r="F121" s="205"/>
    </row>
    <row r="122" ht="18" customHeight="1" spans="1:6">
      <c r="A122" s="225" t="s">
        <v>1476</v>
      </c>
      <c r="B122" s="205">
        <v>1408.4</v>
      </c>
      <c r="C122" s="205">
        <v>8313.8</v>
      </c>
      <c r="D122" s="205">
        <v>335</v>
      </c>
      <c r="E122" s="205">
        <v>8043.8</v>
      </c>
      <c r="F122" s="205">
        <v>301</v>
      </c>
    </row>
    <row r="123" ht="18" customHeight="1" spans="1:6">
      <c r="A123" s="204" t="s">
        <v>1927</v>
      </c>
      <c r="B123" s="205"/>
      <c r="C123" s="205"/>
      <c r="D123" s="205"/>
      <c r="E123" s="205">
        <v>300</v>
      </c>
      <c r="F123" s="205"/>
    </row>
    <row r="124" ht="18" customHeight="1" spans="1:6">
      <c r="A124" s="204" t="s">
        <v>1928</v>
      </c>
      <c r="B124" s="205">
        <v>20</v>
      </c>
      <c r="C124" s="205">
        <v>50</v>
      </c>
      <c r="D124" s="205"/>
      <c r="E124" s="205">
        <v>80</v>
      </c>
      <c r="F124" s="205"/>
    </row>
    <row r="125" ht="18" customHeight="1" spans="1:6">
      <c r="A125" s="204" t="s">
        <v>1855</v>
      </c>
      <c r="B125" s="205"/>
      <c r="C125" s="205"/>
      <c r="D125" s="205">
        <v>100</v>
      </c>
      <c r="E125" s="205">
        <v>400</v>
      </c>
      <c r="F125" s="205"/>
    </row>
    <row r="126" ht="18" customHeight="1" spans="1:6">
      <c r="A126" s="204" t="s">
        <v>1929</v>
      </c>
      <c r="B126" s="205"/>
      <c r="C126" s="205"/>
      <c r="D126" s="205">
        <v>215</v>
      </c>
      <c r="E126" s="205">
        <v>290</v>
      </c>
      <c r="F126" s="205"/>
    </row>
    <row r="127" ht="18" customHeight="1" spans="1:6">
      <c r="A127" s="204" t="s">
        <v>1930</v>
      </c>
      <c r="B127" s="205"/>
      <c r="C127" s="205">
        <v>50</v>
      </c>
      <c r="D127" s="205"/>
      <c r="E127" s="205">
        <v>50</v>
      </c>
      <c r="F127" s="205"/>
    </row>
    <row r="128" ht="18" customHeight="1" spans="1:6">
      <c r="A128" s="204" t="s">
        <v>1930</v>
      </c>
      <c r="B128" s="205"/>
      <c r="C128" s="205">
        <v>50</v>
      </c>
      <c r="D128" s="205"/>
      <c r="E128" s="205">
        <v>50</v>
      </c>
      <c r="F128" s="205"/>
    </row>
    <row r="129" ht="18" customHeight="1" spans="1:6">
      <c r="A129" s="204" t="s">
        <v>1931</v>
      </c>
      <c r="B129" s="205">
        <v>160</v>
      </c>
      <c r="C129" s="205">
        <v>70</v>
      </c>
      <c r="D129" s="205">
        <v>20</v>
      </c>
      <c r="E129" s="205">
        <v>240</v>
      </c>
      <c r="F129" s="205">
        <v>100</v>
      </c>
    </row>
    <row r="130" ht="18" customHeight="1" spans="1:6">
      <c r="A130" s="204" t="s">
        <v>1932</v>
      </c>
      <c r="B130" s="205"/>
      <c r="C130" s="205"/>
      <c r="D130" s="205"/>
      <c r="E130" s="205">
        <v>79</v>
      </c>
      <c r="F130" s="205"/>
    </row>
    <row r="131" ht="18" customHeight="1" spans="1:6">
      <c r="A131" s="204" t="s">
        <v>1933</v>
      </c>
      <c r="B131" s="205">
        <v>655</v>
      </c>
      <c r="C131" s="205"/>
      <c r="D131" s="205"/>
      <c r="E131" s="205">
        <v>820</v>
      </c>
      <c r="F131" s="205"/>
    </row>
    <row r="132" ht="18" customHeight="1" spans="1:6">
      <c r="A132" s="204" t="s">
        <v>1934</v>
      </c>
      <c r="B132" s="205"/>
      <c r="C132" s="205"/>
      <c r="D132" s="205"/>
      <c r="E132" s="205">
        <v>100</v>
      </c>
      <c r="F132" s="205">
        <v>50</v>
      </c>
    </row>
    <row r="133" ht="18" customHeight="1" spans="1:6">
      <c r="A133" s="204" t="s">
        <v>1929</v>
      </c>
      <c r="B133" s="205"/>
      <c r="C133" s="205"/>
      <c r="D133" s="205"/>
      <c r="E133" s="205">
        <v>400</v>
      </c>
      <c r="F133" s="205"/>
    </row>
    <row r="134" ht="18" customHeight="1" spans="1:6">
      <c r="A134" s="204" t="s">
        <v>1935</v>
      </c>
      <c r="B134" s="205"/>
      <c r="C134" s="205"/>
      <c r="D134" s="205"/>
      <c r="E134" s="205">
        <v>50</v>
      </c>
      <c r="F134" s="205"/>
    </row>
    <row r="135" ht="18" customHeight="1" spans="1:6">
      <c r="A135" s="204" t="s">
        <v>1936</v>
      </c>
      <c r="B135" s="205"/>
      <c r="C135" s="205">
        <v>7150</v>
      </c>
      <c r="D135" s="205"/>
      <c r="E135" s="205"/>
      <c r="F135" s="205"/>
    </row>
    <row r="136" ht="18" customHeight="1" spans="1:6">
      <c r="A136" s="204" t="s">
        <v>1937</v>
      </c>
      <c r="B136" s="205"/>
      <c r="C136" s="205"/>
      <c r="D136" s="205"/>
      <c r="E136" s="205">
        <v>1629</v>
      </c>
      <c r="F136" s="205"/>
    </row>
    <row r="137" ht="18" customHeight="1" spans="1:6">
      <c r="A137" s="204" t="s">
        <v>1938</v>
      </c>
      <c r="B137" s="205"/>
      <c r="C137" s="205">
        <v>530</v>
      </c>
      <c r="D137" s="205"/>
      <c r="E137" s="205">
        <v>2380</v>
      </c>
      <c r="F137" s="205"/>
    </row>
    <row r="138" ht="18" customHeight="1" spans="1:6">
      <c r="A138" s="204" t="s">
        <v>1939</v>
      </c>
      <c r="B138" s="205"/>
      <c r="C138" s="205"/>
      <c r="D138" s="205"/>
      <c r="E138" s="205">
        <v>314</v>
      </c>
      <c r="F138" s="205"/>
    </row>
    <row r="139" ht="18" customHeight="1" spans="1:6">
      <c r="A139" s="204" t="s">
        <v>1940</v>
      </c>
      <c r="B139" s="205">
        <v>573.4</v>
      </c>
      <c r="C139" s="205">
        <v>413.8</v>
      </c>
      <c r="D139" s="205"/>
      <c r="E139" s="205">
        <v>861.8</v>
      </c>
      <c r="F139" s="205">
        <v>151</v>
      </c>
    </row>
    <row r="140" ht="18" customHeight="1" spans="1:6">
      <c r="A140" s="225" t="s">
        <v>1521</v>
      </c>
      <c r="B140" s="205">
        <v>1057.05</v>
      </c>
      <c r="C140" s="205">
        <v>968.24</v>
      </c>
      <c r="D140" s="205">
        <v>424.39</v>
      </c>
      <c r="E140" s="205">
        <v>1309.63</v>
      </c>
      <c r="F140" s="205">
        <v>936.45</v>
      </c>
    </row>
    <row r="141" ht="18" customHeight="1" spans="1:6">
      <c r="A141" s="204" t="s">
        <v>1941</v>
      </c>
      <c r="B141" s="205">
        <v>300</v>
      </c>
      <c r="C141" s="205"/>
      <c r="D141" s="205"/>
      <c r="E141" s="205"/>
      <c r="F141" s="205"/>
    </row>
    <row r="142" ht="18" customHeight="1" spans="1:6">
      <c r="A142" s="204" t="s">
        <v>1942</v>
      </c>
      <c r="B142" s="205">
        <v>142.5</v>
      </c>
      <c r="C142" s="205">
        <v>290</v>
      </c>
      <c r="D142" s="205">
        <v>270</v>
      </c>
      <c r="E142" s="205">
        <v>160</v>
      </c>
      <c r="F142" s="205">
        <v>580</v>
      </c>
    </row>
    <row r="143" ht="18" customHeight="1" spans="1:6">
      <c r="A143" s="204" t="s">
        <v>1942</v>
      </c>
      <c r="B143" s="205">
        <v>160</v>
      </c>
      <c r="C143" s="205"/>
      <c r="D143" s="205"/>
      <c r="E143" s="205">
        <v>240</v>
      </c>
      <c r="F143" s="205"/>
    </row>
    <row r="144" ht="18" customHeight="1" spans="1:6">
      <c r="A144" s="204" t="s">
        <v>1855</v>
      </c>
      <c r="B144" s="205"/>
      <c r="C144" s="205"/>
      <c r="D144" s="205"/>
      <c r="E144" s="205">
        <v>150</v>
      </c>
      <c r="F144" s="205"/>
    </row>
    <row r="145" ht="18" customHeight="1" spans="1:6">
      <c r="A145" s="204" t="s">
        <v>1943</v>
      </c>
      <c r="B145" s="205">
        <v>11.46</v>
      </c>
      <c r="C145" s="205">
        <v>49.4</v>
      </c>
      <c r="D145" s="205">
        <v>1</v>
      </c>
      <c r="E145" s="205">
        <v>160.93</v>
      </c>
      <c r="F145" s="205">
        <v>7.73</v>
      </c>
    </row>
    <row r="146" ht="18" customHeight="1" spans="1:6">
      <c r="A146" s="204" t="s">
        <v>1944</v>
      </c>
      <c r="B146" s="205">
        <v>10</v>
      </c>
      <c r="C146" s="205"/>
      <c r="D146" s="205"/>
      <c r="E146" s="205"/>
      <c r="F146" s="205"/>
    </row>
    <row r="147" ht="18" customHeight="1" spans="1:6">
      <c r="A147" s="204" t="s">
        <v>1944</v>
      </c>
      <c r="B147" s="205">
        <v>16.5</v>
      </c>
      <c r="C147" s="205">
        <v>43</v>
      </c>
      <c r="D147" s="205"/>
      <c r="E147" s="205">
        <v>19.5</v>
      </c>
      <c r="F147" s="205">
        <v>1</v>
      </c>
    </row>
    <row r="148" ht="18" customHeight="1" spans="1:6">
      <c r="A148" s="204" t="s">
        <v>1945</v>
      </c>
      <c r="B148" s="205"/>
      <c r="C148" s="205"/>
      <c r="D148" s="205"/>
      <c r="E148" s="205">
        <v>165</v>
      </c>
      <c r="F148" s="205"/>
    </row>
    <row r="149" ht="18" customHeight="1" spans="1:6">
      <c r="A149" s="204" t="s">
        <v>1946</v>
      </c>
      <c r="B149" s="205">
        <v>120</v>
      </c>
      <c r="C149" s="205"/>
      <c r="D149" s="205">
        <v>120</v>
      </c>
      <c r="E149" s="205"/>
      <c r="F149" s="205"/>
    </row>
    <row r="150" ht="18" customHeight="1" spans="1:6">
      <c r="A150" s="204" t="s">
        <v>1947</v>
      </c>
      <c r="B150" s="205"/>
      <c r="C150" s="205">
        <v>174.32</v>
      </c>
      <c r="D150" s="205"/>
      <c r="E150" s="205"/>
      <c r="F150" s="205">
        <v>320.76</v>
      </c>
    </row>
    <row r="151" ht="18" customHeight="1" spans="1:6">
      <c r="A151" s="204" t="s">
        <v>1947</v>
      </c>
      <c r="B151" s="205"/>
      <c r="C151" s="205">
        <v>198</v>
      </c>
      <c r="D151" s="205"/>
      <c r="E151" s="205"/>
      <c r="F151" s="205"/>
    </row>
    <row r="152" ht="18" customHeight="1" spans="1:6">
      <c r="A152" s="204" t="s">
        <v>1948</v>
      </c>
      <c r="B152" s="205">
        <v>3.2</v>
      </c>
      <c r="C152" s="205">
        <v>11.9</v>
      </c>
      <c r="D152" s="205"/>
      <c r="E152" s="205">
        <v>30.2</v>
      </c>
      <c r="F152" s="205">
        <v>12.7</v>
      </c>
    </row>
    <row r="153" ht="18" customHeight="1" spans="1:6">
      <c r="A153" s="204" t="s">
        <v>1948</v>
      </c>
      <c r="B153" s="205"/>
      <c r="C153" s="205"/>
      <c r="D153" s="205"/>
      <c r="E153" s="205">
        <v>138</v>
      </c>
      <c r="F153" s="205"/>
    </row>
    <row r="154" ht="18" customHeight="1" spans="1:6">
      <c r="A154" s="204" t="s">
        <v>1949</v>
      </c>
      <c r="B154" s="205"/>
      <c r="C154" s="205"/>
      <c r="D154" s="205"/>
      <c r="E154" s="205">
        <v>196</v>
      </c>
      <c r="F154" s="205"/>
    </row>
    <row r="155" ht="18" customHeight="1" spans="1:6">
      <c r="A155" s="204" t="s">
        <v>1950</v>
      </c>
      <c r="B155" s="205">
        <v>18</v>
      </c>
      <c r="C155" s="205"/>
      <c r="D155" s="205"/>
      <c r="E155" s="205">
        <v>50</v>
      </c>
      <c r="F155" s="205"/>
    </row>
    <row r="156" ht="18" customHeight="1" spans="1:6">
      <c r="A156" s="204" t="s">
        <v>1951</v>
      </c>
      <c r="B156" s="205">
        <v>275.39</v>
      </c>
      <c r="C156" s="205">
        <v>201.62</v>
      </c>
      <c r="D156" s="205">
        <v>33.39</v>
      </c>
      <c r="E156" s="205"/>
      <c r="F156" s="205">
        <v>14.26</v>
      </c>
    </row>
    <row r="157" ht="18" customHeight="1" spans="1:6">
      <c r="A157" s="225" t="s">
        <v>1569</v>
      </c>
      <c r="B157" s="205">
        <v>79.3535</v>
      </c>
      <c r="C157" s="205">
        <v>41.8704</v>
      </c>
      <c r="D157" s="205">
        <v>69.5433</v>
      </c>
      <c r="E157" s="205">
        <v>4.6976</v>
      </c>
      <c r="F157" s="205">
        <v>17.0852</v>
      </c>
    </row>
    <row r="158" ht="18" customHeight="1" spans="1:6">
      <c r="A158" s="204" t="s">
        <v>1952</v>
      </c>
      <c r="B158" s="205">
        <v>31.7535</v>
      </c>
      <c r="C158" s="205">
        <v>35.0704</v>
      </c>
      <c r="D158" s="205">
        <v>48.1433</v>
      </c>
      <c r="E158" s="205">
        <v>1.8976</v>
      </c>
      <c r="F158" s="205">
        <v>5.6852</v>
      </c>
    </row>
    <row r="159" ht="18" customHeight="1" spans="1:6">
      <c r="A159" s="204" t="s">
        <v>1953</v>
      </c>
      <c r="B159" s="205">
        <v>47.6</v>
      </c>
      <c r="C159" s="205">
        <v>6.8</v>
      </c>
      <c r="D159" s="205">
        <v>21.4</v>
      </c>
      <c r="E159" s="205">
        <v>2.8</v>
      </c>
      <c r="F159" s="205">
        <v>11.4</v>
      </c>
    </row>
    <row r="160" ht="18" customHeight="1" spans="1:6">
      <c r="A160" s="225" t="s">
        <v>1607</v>
      </c>
      <c r="B160" s="205">
        <v>1800</v>
      </c>
      <c r="C160" s="205">
        <v>0</v>
      </c>
      <c r="D160" s="205">
        <v>0</v>
      </c>
      <c r="E160" s="205">
        <v>0</v>
      </c>
      <c r="F160" s="205">
        <v>0</v>
      </c>
    </row>
    <row r="161" ht="18" customHeight="1" spans="1:6">
      <c r="A161" s="204" t="s">
        <v>1954</v>
      </c>
      <c r="B161" s="205">
        <v>291</v>
      </c>
      <c r="C161" s="205"/>
      <c r="D161" s="205"/>
      <c r="E161" s="205"/>
      <c r="F161" s="205"/>
    </row>
    <row r="162" ht="18" customHeight="1" spans="1:6">
      <c r="A162" s="204" t="s">
        <v>1955</v>
      </c>
      <c r="B162" s="205">
        <v>1509</v>
      </c>
      <c r="C162" s="205"/>
      <c r="D162" s="205"/>
      <c r="E162" s="205"/>
      <c r="F162" s="205"/>
    </row>
    <row r="163" ht="18" customHeight="1" spans="1:6">
      <c r="A163" s="225" t="s">
        <v>1627</v>
      </c>
      <c r="B163" s="205">
        <v>0</v>
      </c>
      <c r="C163" s="205">
        <v>200</v>
      </c>
      <c r="D163" s="205">
        <v>0</v>
      </c>
      <c r="E163" s="205">
        <v>0</v>
      </c>
      <c r="F163" s="205">
        <v>0</v>
      </c>
    </row>
    <row r="164" ht="18" customHeight="1" spans="1:6">
      <c r="A164" s="204" t="s">
        <v>1855</v>
      </c>
      <c r="B164" s="205"/>
      <c r="C164" s="205">
        <v>200</v>
      </c>
      <c r="D164" s="205"/>
      <c r="E164" s="205"/>
      <c r="F164" s="205"/>
    </row>
    <row r="165" ht="18" customHeight="1" spans="1:6">
      <c r="A165" s="225" t="s">
        <v>1667</v>
      </c>
      <c r="B165" s="205">
        <v>53</v>
      </c>
      <c r="C165" s="205">
        <v>84.5</v>
      </c>
      <c r="D165" s="205">
        <v>56.5</v>
      </c>
      <c r="E165" s="205">
        <v>5</v>
      </c>
      <c r="F165" s="205">
        <v>30</v>
      </c>
    </row>
    <row r="166" ht="18" customHeight="1" spans="1:6">
      <c r="A166" s="204" t="s">
        <v>1956</v>
      </c>
      <c r="B166" s="205">
        <v>10</v>
      </c>
      <c r="C166" s="205">
        <v>7.5</v>
      </c>
      <c r="D166" s="205">
        <v>7.5</v>
      </c>
      <c r="E166" s="205"/>
      <c r="F166" s="205">
        <v>5</v>
      </c>
    </row>
    <row r="167" ht="18" customHeight="1" spans="1:6">
      <c r="A167" s="204" t="s">
        <v>1957</v>
      </c>
      <c r="B167" s="205">
        <v>13</v>
      </c>
      <c r="C167" s="205">
        <v>57</v>
      </c>
      <c r="D167" s="205">
        <v>14</v>
      </c>
      <c r="E167" s="205"/>
      <c r="F167" s="205">
        <v>20</v>
      </c>
    </row>
    <row r="168" ht="18" customHeight="1" spans="1:6">
      <c r="A168" s="204" t="s">
        <v>1958</v>
      </c>
      <c r="B168" s="205">
        <v>30</v>
      </c>
      <c r="C168" s="205">
        <v>20</v>
      </c>
      <c r="D168" s="205">
        <v>35</v>
      </c>
      <c r="E168" s="205">
        <v>5</v>
      </c>
      <c r="F168" s="205">
        <v>5</v>
      </c>
    </row>
    <row r="169" ht="18" customHeight="1" spans="1:6">
      <c r="A169" s="225" t="s">
        <v>1809</v>
      </c>
      <c r="B169" s="205">
        <v>2312</v>
      </c>
      <c r="C169" s="205">
        <v>0</v>
      </c>
      <c r="D169" s="205">
        <v>0</v>
      </c>
      <c r="E169" s="205">
        <v>0</v>
      </c>
      <c r="F169" s="205">
        <v>160</v>
      </c>
    </row>
    <row r="170" ht="18" customHeight="1" spans="1:6">
      <c r="A170" s="204" t="s">
        <v>1959</v>
      </c>
      <c r="B170" s="205">
        <v>2312</v>
      </c>
      <c r="C170" s="205"/>
      <c r="D170" s="205"/>
      <c r="E170" s="205"/>
      <c r="F170" s="205"/>
    </row>
    <row r="171" ht="18" customHeight="1" spans="1:6">
      <c r="A171" s="204" t="s">
        <v>1960</v>
      </c>
      <c r="B171" s="205"/>
      <c r="C171" s="205"/>
      <c r="D171" s="205"/>
      <c r="E171" s="205"/>
      <c r="F171" s="205">
        <v>160</v>
      </c>
    </row>
  </sheetData>
  <mergeCells count="83">
    <mergeCell ref="A1:F1"/>
    <mergeCell ref="H1:J1"/>
    <mergeCell ref="L1:N1"/>
    <mergeCell ref="O1:Q1"/>
    <mergeCell ref="R1:T1"/>
    <mergeCell ref="U1:W1"/>
    <mergeCell ref="X1:Z1"/>
    <mergeCell ref="AA1:AC1"/>
    <mergeCell ref="AD1:AF1"/>
    <mergeCell ref="AG1:AI1"/>
    <mergeCell ref="AJ1:AL1"/>
    <mergeCell ref="AM1:AO1"/>
    <mergeCell ref="AP1:AR1"/>
    <mergeCell ref="AS1:AU1"/>
    <mergeCell ref="AV1:AX1"/>
    <mergeCell ref="AY1:BA1"/>
    <mergeCell ref="BB1:BD1"/>
    <mergeCell ref="BE1:BG1"/>
    <mergeCell ref="BH1:BJ1"/>
    <mergeCell ref="BK1:BM1"/>
    <mergeCell ref="BN1:BP1"/>
    <mergeCell ref="BQ1:BS1"/>
    <mergeCell ref="BT1:BV1"/>
    <mergeCell ref="BW1:BY1"/>
    <mergeCell ref="BZ1:CB1"/>
    <mergeCell ref="CC1:CE1"/>
    <mergeCell ref="CF1:CH1"/>
    <mergeCell ref="CI1:CK1"/>
    <mergeCell ref="CL1:CN1"/>
    <mergeCell ref="CO1:CQ1"/>
    <mergeCell ref="CR1:CT1"/>
    <mergeCell ref="CU1:CW1"/>
    <mergeCell ref="CX1:CZ1"/>
    <mergeCell ref="DA1:DC1"/>
    <mergeCell ref="DD1:DF1"/>
    <mergeCell ref="DG1:DI1"/>
    <mergeCell ref="DJ1:DL1"/>
    <mergeCell ref="DM1:DO1"/>
    <mergeCell ref="DP1:DR1"/>
    <mergeCell ref="DS1:DU1"/>
    <mergeCell ref="DV1:DX1"/>
    <mergeCell ref="DY1:EA1"/>
    <mergeCell ref="EB1:ED1"/>
    <mergeCell ref="EE1:EG1"/>
    <mergeCell ref="EH1:EJ1"/>
    <mergeCell ref="EK1:EM1"/>
    <mergeCell ref="EN1:EP1"/>
    <mergeCell ref="EQ1:ES1"/>
    <mergeCell ref="ET1:EV1"/>
    <mergeCell ref="EW1:EY1"/>
    <mergeCell ref="EZ1:FB1"/>
    <mergeCell ref="FC1:FE1"/>
    <mergeCell ref="FF1:FH1"/>
    <mergeCell ref="FI1:FK1"/>
    <mergeCell ref="FL1:FN1"/>
    <mergeCell ref="FO1:FQ1"/>
    <mergeCell ref="FR1:FT1"/>
    <mergeCell ref="FU1:FW1"/>
    <mergeCell ref="FX1:FZ1"/>
    <mergeCell ref="GA1:GC1"/>
    <mergeCell ref="GD1:GF1"/>
    <mergeCell ref="GG1:GI1"/>
    <mergeCell ref="GJ1:GL1"/>
    <mergeCell ref="GM1:GO1"/>
    <mergeCell ref="GP1:GR1"/>
    <mergeCell ref="GS1:GU1"/>
    <mergeCell ref="GV1:GX1"/>
    <mergeCell ref="GY1:HA1"/>
    <mergeCell ref="HB1:HD1"/>
    <mergeCell ref="HE1:HG1"/>
    <mergeCell ref="HH1:HJ1"/>
    <mergeCell ref="HK1:HM1"/>
    <mergeCell ref="HN1:HP1"/>
    <mergeCell ref="HQ1:HS1"/>
    <mergeCell ref="HT1:HV1"/>
    <mergeCell ref="HW1:HY1"/>
    <mergeCell ref="HZ1:IB1"/>
    <mergeCell ref="IC1:IE1"/>
    <mergeCell ref="IF1:IH1"/>
    <mergeCell ref="II1:IK1"/>
    <mergeCell ref="IL1:IN1"/>
    <mergeCell ref="B3:F3"/>
    <mergeCell ref="A3:A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
  <sheetViews>
    <sheetView showGridLines="0" showZeros="0" zoomScaleSheetLayoutView="60" workbookViewId="0">
      <selection activeCell="A3" sqref="A$1:C$1048576"/>
    </sheetView>
  </sheetViews>
  <sheetFormatPr defaultColWidth="9" defaultRowHeight="14.25"/>
  <cols>
    <col min="1" max="3" width="20.625" style="198" customWidth="1"/>
    <col min="4" max="16384" width="9" style="198"/>
  </cols>
  <sheetData>
    <row r="1" s="185" customFormat="1" ht="30" customHeight="1" spans="1:256">
      <c r="A1" s="188" t="s">
        <v>1961</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row>
    <row r="2" s="185" customFormat="1" ht="20" customHeight="1" spans="1:3">
      <c r="A2" s="200" t="s">
        <v>1752</v>
      </c>
      <c r="B2" s="200"/>
      <c r="C2" s="200"/>
    </row>
    <row r="3" s="215" customFormat="1" ht="39" customHeight="1" spans="1:3">
      <c r="A3" s="216" t="s">
        <v>1815</v>
      </c>
      <c r="B3" s="216" t="s">
        <v>1962</v>
      </c>
      <c r="C3" s="217" t="s">
        <v>1963</v>
      </c>
    </row>
    <row r="4" s="185" customFormat="1" ht="20" customHeight="1" spans="1:7">
      <c r="A4" s="218" t="s">
        <v>1964</v>
      </c>
      <c r="B4" s="219">
        <v>929101</v>
      </c>
      <c r="C4" s="219">
        <v>882519</v>
      </c>
      <c r="D4" s="198"/>
      <c r="E4" s="198"/>
      <c r="F4" s="198"/>
      <c r="G4" s="198"/>
    </row>
    <row r="5" s="185" customFormat="1" ht="20" customHeight="1" spans="1:7">
      <c r="A5" s="220" t="s">
        <v>1965</v>
      </c>
      <c r="B5" s="219">
        <v>831156</v>
      </c>
      <c r="C5" s="219">
        <v>785618</v>
      </c>
      <c r="D5" s="198"/>
      <c r="E5" s="198"/>
      <c r="F5" s="198"/>
      <c r="G5" s="198"/>
    </row>
    <row r="6" s="185" customFormat="1" ht="20" customHeight="1" spans="1:7">
      <c r="A6" s="221" t="s">
        <v>1966</v>
      </c>
      <c r="B6" s="219">
        <v>826356</v>
      </c>
      <c r="C6" s="219">
        <v>780818</v>
      </c>
      <c r="D6" s="198"/>
      <c r="E6" s="198"/>
      <c r="F6" s="198"/>
      <c r="G6" s="198"/>
    </row>
    <row r="7" s="185" customFormat="1" ht="20" customHeight="1" spans="1:7">
      <c r="A7" s="221" t="s">
        <v>1967</v>
      </c>
      <c r="B7" s="219">
        <v>4800</v>
      </c>
      <c r="C7" s="219">
        <v>4800</v>
      </c>
      <c r="D7" s="198"/>
      <c r="E7" s="198"/>
      <c r="F7" s="198"/>
      <c r="G7" s="198"/>
    </row>
    <row r="8" s="185" customFormat="1" ht="20" customHeight="1" spans="1:7">
      <c r="A8" s="221" t="s">
        <v>1968</v>
      </c>
      <c r="B8" s="219"/>
      <c r="C8" s="219"/>
      <c r="D8" s="198"/>
      <c r="E8" s="198"/>
      <c r="F8" s="198"/>
      <c r="G8" s="198"/>
    </row>
    <row r="9" s="185" customFormat="1" ht="20" customHeight="1" spans="1:7">
      <c r="A9" s="220" t="s">
        <v>1816</v>
      </c>
      <c r="B9" s="219">
        <v>39657</v>
      </c>
      <c r="C9" s="219">
        <v>39657</v>
      </c>
      <c r="D9" s="198"/>
      <c r="E9" s="198"/>
      <c r="F9" s="198"/>
      <c r="G9" s="198"/>
    </row>
    <row r="10" s="185" customFormat="1" ht="20" customHeight="1" spans="1:7">
      <c r="A10" s="220" t="s">
        <v>1817</v>
      </c>
      <c r="B10" s="219">
        <v>48650</v>
      </c>
      <c r="C10" s="219">
        <v>47606</v>
      </c>
      <c r="D10" s="198"/>
      <c r="E10" s="198"/>
      <c r="F10" s="198"/>
      <c r="G10" s="198"/>
    </row>
    <row r="11" s="185" customFormat="1" ht="20" customHeight="1" spans="1:7">
      <c r="A11" s="220" t="s">
        <v>1818</v>
      </c>
      <c r="B11" s="219">
        <v>9638</v>
      </c>
      <c r="C11" s="219">
        <v>9638</v>
      </c>
      <c r="D11" s="198"/>
      <c r="E11" s="198"/>
      <c r="F11" s="198"/>
      <c r="G11" s="198"/>
    </row>
    <row r="12" s="185" customFormat="1" spans="1:7">
      <c r="A12" s="198"/>
      <c r="B12" s="198"/>
      <c r="C12" s="198"/>
      <c r="D12" s="198"/>
      <c r="E12" s="198"/>
      <c r="F12" s="198"/>
      <c r="G12" s="198"/>
    </row>
    <row r="13" s="185" customFormat="1" spans="1:7">
      <c r="A13" s="198"/>
      <c r="B13" s="198"/>
      <c r="C13" s="198"/>
      <c r="D13" s="198"/>
      <c r="E13" s="198"/>
      <c r="F13" s="198"/>
      <c r="G13" s="198"/>
    </row>
    <row r="14" s="185" customFormat="1" spans="1:7">
      <c r="A14" s="198"/>
      <c r="B14" s="198"/>
      <c r="C14" s="198"/>
      <c r="D14" s="198"/>
      <c r="E14" s="198"/>
      <c r="F14" s="198"/>
      <c r="G14" s="198"/>
    </row>
    <row r="15" s="185" customFormat="1" spans="1:7">
      <c r="A15" s="198"/>
      <c r="B15" s="198"/>
      <c r="C15" s="198"/>
      <c r="D15" s="198"/>
      <c r="E15" s="198"/>
      <c r="F15" s="198"/>
      <c r="G15" s="198"/>
    </row>
    <row r="16" s="185" customFormat="1" spans="1:7">
      <c r="A16" s="198"/>
      <c r="B16" s="198"/>
      <c r="C16" s="198"/>
      <c r="D16" s="198"/>
      <c r="E16" s="198"/>
      <c r="F16" s="198"/>
      <c r="G16" s="198"/>
    </row>
    <row r="17" s="185" customFormat="1" spans="1:7">
      <c r="A17" s="198"/>
      <c r="B17" s="198"/>
      <c r="C17" s="198"/>
      <c r="D17" s="198"/>
      <c r="E17" s="198"/>
      <c r="F17" s="198"/>
      <c r="G17" s="198"/>
    </row>
    <row r="18" s="185" customFormat="1" spans="1:7">
      <c r="A18" s="198"/>
      <c r="B18" s="198"/>
      <c r="C18" s="198"/>
      <c r="D18" s="198"/>
      <c r="E18" s="198"/>
      <c r="F18" s="198"/>
      <c r="G18" s="198"/>
    </row>
    <row r="19" s="185" customFormat="1" spans="1:7">
      <c r="A19" s="198"/>
      <c r="B19" s="198"/>
      <c r="C19" s="198"/>
      <c r="D19" s="198"/>
      <c r="E19" s="198"/>
      <c r="F19" s="198"/>
      <c r="G19" s="198"/>
    </row>
    <row r="20" s="185" customFormat="1" spans="1:3">
      <c r="A20" s="198"/>
      <c r="B20" s="198"/>
      <c r="C20" s="198"/>
    </row>
  </sheetData>
  <mergeCells count="86">
    <mergeCell ref="A1:C1"/>
    <mergeCell ref="D1:F1"/>
    <mergeCell ref="G1:I1"/>
    <mergeCell ref="J1:L1"/>
    <mergeCell ref="M1:O1"/>
    <mergeCell ref="P1:R1"/>
    <mergeCell ref="S1:U1"/>
    <mergeCell ref="V1:X1"/>
    <mergeCell ref="Y1:AA1"/>
    <mergeCell ref="AB1:AD1"/>
    <mergeCell ref="AE1:AG1"/>
    <mergeCell ref="AH1:AJ1"/>
    <mergeCell ref="AK1:AM1"/>
    <mergeCell ref="AN1:AP1"/>
    <mergeCell ref="AQ1:AS1"/>
    <mergeCell ref="AT1:AV1"/>
    <mergeCell ref="AW1:AY1"/>
    <mergeCell ref="AZ1:BB1"/>
    <mergeCell ref="BC1:BE1"/>
    <mergeCell ref="BF1:BH1"/>
    <mergeCell ref="BI1:BK1"/>
    <mergeCell ref="BL1:BN1"/>
    <mergeCell ref="BO1:BQ1"/>
    <mergeCell ref="BR1:BT1"/>
    <mergeCell ref="BU1:BW1"/>
    <mergeCell ref="BX1:BZ1"/>
    <mergeCell ref="CA1:CC1"/>
    <mergeCell ref="CD1:CF1"/>
    <mergeCell ref="CG1:CI1"/>
    <mergeCell ref="CJ1:CL1"/>
    <mergeCell ref="CM1:CO1"/>
    <mergeCell ref="CP1:CR1"/>
    <mergeCell ref="CS1:CU1"/>
    <mergeCell ref="CV1:CX1"/>
    <mergeCell ref="CY1:DA1"/>
    <mergeCell ref="DB1:DD1"/>
    <mergeCell ref="DE1:DG1"/>
    <mergeCell ref="DH1:DJ1"/>
    <mergeCell ref="DK1:DM1"/>
    <mergeCell ref="DN1:DP1"/>
    <mergeCell ref="DQ1:DS1"/>
    <mergeCell ref="DT1:DV1"/>
    <mergeCell ref="DW1:DY1"/>
    <mergeCell ref="DZ1:EB1"/>
    <mergeCell ref="EC1:EE1"/>
    <mergeCell ref="EF1:EH1"/>
    <mergeCell ref="EI1:EK1"/>
    <mergeCell ref="EL1:EN1"/>
    <mergeCell ref="EO1:EQ1"/>
    <mergeCell ref="ER1:ET1"/>
    <mergeCell ref="EU1:EW1"/>
    <mergeCell ref="EX1:EZ1"/>
    <mergeCell ref="FA1:FC1"/>
    <mergeCell ref="FD1:FF1"/>
    <mergeCell ref="FG1:FI1"/>
    <mergeCell ref="FJ1:FL1"/>
    <mergeCell ref="FM1:FO1"/>
    <mergeCell ref="FP1:FR1"/>
    <mergeCell ref="FS1:FU1"/>
    <mergeCell ref="FV1:FX1"/>
    <mergeCell ref="FY1:GA1"/>
    <mergeCell ref="GB1:GD1"/>
    <mergeCell ref="GE1:GG1"/>
    <mergeCell ref="GH1:GJ1"/>
    <mergeCell ref="GK1:GM1"/>
    <mergeCell ref="GN1:GP1"/>
    <mergeCell ref="GQ1:GS1"/>
    <mergeCell ref="GT1:GV1"/>
    <mergeCell ref="GW1:GY1"/>
    <mergeCell ref="GZ1:HB1"/>
    <mergeCell ref="HC1:HE1"/>
    <mergeCell ref="HF1:HH1"/>
    <mergeCell ref="HI1:HK1"/>
    <mergeCell ref="HL1:HN1"/>
    <mergeCell ref="HO1:HQ1"/>
    <mergeCell ref="HR1:HT1"/>
    <mergeCell ref="HU1:HW1"/>
    <mergeCell ref="HX1:HZ1"/>
    <mergeCell ref="IA1:IC1"/>
    <mergeCell ref="ID1:IF1"/>
    <mergeCell ref="IG1:II1"/>
    <mergeCell ref="IJ1:IL1"/>
    <mergeCell ref="IM1:IO1"/>
    <mergeCell ref="IP1:IR1"/>
    <mergeCell ref="IS1:IU1"/>
    <mergeCell ref="A2:C2"/>
  </mergeCells>
  <printOptions horizontalCentered="1"/>
  <pageMargins left="0.904861111111111" right="0.904861111111111" top="0.275" bottom="1" header="0" footer="0"/>
  <pageSetup paperSize="9" orientation="portrait" blackAndWhite="1"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73"/>
  <sheetViews>
    <sheetView showGridLines="0" showZeros="0" zoomScaleSheetLayoutView="60" workbookViewId="0">
      <pane xSplit="1" ySplit="3" topLeftCell="B4" activePane="bottomRight" state="frozen"/>
      <selection/>
      <selection pane="topRight"/>
      <selection pane="bottomLeft"/>
      <selection pane="bottomRight" activeCell="E13" sqref="E13"/>
    </sheetView>
  </sheetViews>
  <sheetFormatPr defaultColWidth="9.16666666666667" defaultRowHeight="14.25"/>
  <cols>
    <col min="1" max="1" width="50.625" style="185" customWidth="1"/>
    <col min="2" max="2" width="20.625" style="229" customWidth="1"/>
    <col min="3" max="5" width="11.25" style="187" customWidth="1"/>
    <col min="6" max="251" width="9.16666666666667" style="187" customWidth="1"/>
    <col min="252" max="16384" width="9.16666666666667" style="187"/>
  </cols>
  <sheetData>
    <row r="1" s="185" customFormat="1" ht="30" customHeight="1" spans="1:254">
      <c r="A1" s="188" t="s">
        <v>1969</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row>
    <row r="2" s="197" customFormat="1" ht="18" customHeight="1" spans="1:2">
      <c r="A2" s="206" t="s">
        <v>35</v>
      </c>
      <c r="B2" s="226"/>
    </row>
    <row r="3" s="228" customFormat="1" ht="18" customHeight="1" spans="1:2">
      <c r="A3" s="193" t="s">
        <v>36</v>
      </c>
      <c r="B3" s="193" t="s">
        <v>37</v>
      </c>
    </row>
    <row r="4" s="197" customFormat="1" ht="18" customHeight="1" spans="1:2">
      <c r="A4" s="193" t="s">
        <v>1970</v>
      </c>
      <c r="B4" s="208">
        <f>SUM(B5,B55)</f>
        <v>543515</v>
      </c>
    </row>
    <row r="5" s="197" customFormat="1" ht="18" customHeight="1" spans="1:2">
      <c r="A5" s="209" t="s">
        <v>1971</v>
      </c>
      <c r="B5" s="208">
        <f>SUM(B6,B9:B16,B22:B23,B26:B29,B32:B34,B37:B41,B44:B45,B53:B54)</f>
        <v>501709</v>
      </c>
    </row>
    <row r="6" s="197" customFormat="1" ht="18" customHeight="1" spans="1:2">
      <c r="A6" s="209" t="s">
        <v>1972</v>
      </c>
      <c r="B6" s="208">
        <f>SUM(B7:B8)</f>
        <v>0</v>
      </c>
    </row>
    <row r="7" s="197" customFormat="1" ht="18" customHeight="1" spans="1:2">
      <c r="A7" s="210" t="s">
        <v>1973</v>
      </c>
      <c r="B7" s="208">
        <v>0</v>
      </c>
    </row>
    <row r="8" s="197" customFormat="1" ht="18" customHeight="1" spans="1:2">
      <c r="A8" s="210" t="s">
        <v>1974</v>
      </c>
      <c r="B8" s="208">
        <v>0</v>
      </c>
    </row>
    <row r="9" s="197" customFormat="1" ht="18" customHeight="1" spans="1:2">
      <c r="A9" s="209" t="s">
        <v>1975</v>
      </c>
      <c r="B9" s="208">
        <v>0</v>
      </c>
    </row>
    <row r="10" s="197" customFormat="1" ht="18" customHeight="1" spans="1:2">
      <c r="A10" s="209" t="s">
        <v>1976</v>
      </c>
      <c r="B10" s="208">
        <v>0</v>
      </c>
    </row>
    <row r="11" s="197" customFormat="1" ht="18" customHeight="1" spans="1:2">
      <c r="A11" s="209" t="s">
        <v>1977</v>
      </c>
      <c r="B11" s="208">
        <v>0</v>
      </c>
    </row>
    <row r="12" s="197" customFormat="1" ht="18" customHeight="1" spans="1:2">
      <c r="A12" s="209" t="s">
        <v>1978</v>
      </c>
      <c r="B12" s="208">
        <v>0</v>
      </c>
    </row>
    <row r="13" s="197" customFormat="1" ht="18" customHeight="1" spans="1:2">
      <c r="A13" s="209" t="s">
        <v>1979</v>
      </c>
      <c r="B13" s="208">
        <v>0</v>
      </c>
    </row>
    <row r="14" s="197" customFormat="1" ht="18" customHeight="1" spans="1:2">
      <c r="A14" s="209" t="s">
        <v>1980</v>
      </c>
      <c r="B14" s="208">
        <v>283</v>
      </c>
    </row>
    <row r="15" s="197" customFormat="1" ht="18" customHeight="1" spans="1:2">
      <c r="A15" s="209" t="s">
        <v>1981</v>
      </c>
      <c r="B15" s="208">
        <v>93</v>
      </c>
    </row>
    <row r="16" s="197" customFormat="1" ht="18" customHeight="1" spans="1:2">
      <c r="A16" s="209" t="s">
        <v>1982</v>
      </c>
      <c r="B16" s="208">
        <f>SUM(B17:B21)</f>
        <v>480950</v>
      </c>
    </row>
    <row r="17" s="197" customFormat="1" ht="18" customHeight="1" spans="1:2">
      <c r="A17" s="210" t="s">
        <v>1983</v>
      </c>
      <c r="B17" s="208">
        <v>447819</v>
      </c>
    </row>
    <row r="18" s="197" customFormat="1" ht="18" customHeight="1" spans="1:2">
      <c r="A18" s="210" t="s">
        <v>1984</v>
      </c>
      <c r="B18" s="208">
        <v>13555</v>
      </c>
    </row>
    <row r="19" s="197" customFormat="1" ht="18" customHeight="1" spans="1:2">
      <c r="A19" s="210" t="s">
        <v>1985</v>
      </c>
      <c r="B19" s="208">
        <v>15443</v>
      </c>
    </row>
    <row r="20" s="197" customFormat="1" ht="18" customHeight="1" spans="1:2">
      <c r="A20" s="210" t="s">
        <v>1986</v>
      </c>
      <c r="B20" s="208">
        <v>-2574</v>
      </c>
    </row>
    <row r="21" s="197" customFormat="1" ht="18" customHeight="1" spans="1:2">
      <c r="A21" s="210" t="s">
        <v>1987</v>
      </c>
      <c r="B21" s="208">
        <v>6707</v>
      </c>
    </row>
    <row r="22" s="197" customFormat="1" ht="18" customHeight="1" spans="1:2">
      <c r="A22" s="209" t="s">
        <v>1988</v>
      </c>
      <c r="B22" s="208">
        <v>0</v>
      </c>
    </row>
    <row r="23" s="197" customFormat="1" ht="18" customHeight="1" spans="1:2">
      <c r="A23" s="209" t="s">
        <v>1989</v>
      </c>
      <c r="B23" s="208">
        <f>SUM(B24:B25)</f>
        <v>0</v>
      </c>
    </row>
    <row r="24" s="197" customFormat="1" ht="18" customHeight="1" spans="1:2">
      <c r="A24" s="210" t="s">
        <v>1990</v>
      </c>
      <c r="B24" s="208">
        <v>0</v>
      </c>
    </row>
    <row r="25" s="197" customFormat="1" ht="18" customHeight="1" spans="1:2">
      <c r="A25" s="210" t="s">
        <v>1991</v>
      </c>
      <c r="B25" s="208">
        <v>0</v>
      </c>
    </row>
    <row r="26" s="197" customFormat="1" ht="18" customHeight="1" spans="1:2">
      <c r="A26" s="209" t="s">
        <v>1992</v>
      </c>
      <c r="B26" s="208">
        <v>0</v>
      </c>
    </row>
    <row r="27" s="197" customFormat="1" ht="18" customHeight="1" spans="1:2">
      <c r="A27" s="209" t="s">
        <v>1993</v>
      </c>
      <c r="B27" s="208">
        <v>0</v>
      </c>
    </row>
    <row r="28" s="197" customFormat="1" ht="18" customHeight="1" spans="1:2">
      <c r="A28" s="209" t="s">
        <v>1994</v>
      </c>
      <c r="B28" s="208">
        <v>0</v>
      </c>
    </row>
    <row r="29" s="197" customFormat="1" ht="18" customHeight="1" spans="1:2">
      <c r="A29" s="209" t="s">
        <v>1995</v>
      </c>
      <c r="B29" s="208">
        <f>SUM(B30:B31)</f>
        <v>0</v>
      </c>
    </row>
    <row r="30" s="197" customFormat="1" ht="18" customHeight="1" spans="1:2">
      <c r="A30" s="210" t="s">
        <v>1996</v>
      </c>
      <c r="B30" s="208">
        <v>0</v>
      </c>
    </row>
    <row r="31" s="197" customFormat="1" ht="18" customHeight="1" spans="1:2">
      <c r="A31" s="210" t="s">
        <v>1997</v>
      </c>
      <c r="B31" s="208">
        <v>0</v>
      </c>
    </row>
    <row r="32" s="197" customFormat="1" ht="18" customHeight="1" spans="1:2">
      <c r="A32" s="209" t="s">
        <v>1998</v>
      </c>
      <c r="B32" s="208">
        <v>12969</v>
      </c>
    </row>
    <row r="33" s="197" customFormat="1" ht="18" customHeight="1" spans="1:2">
      <c r="A33" s="209" t="s">
        <v>1999</v>
      </c>
      <c r="B33" s="208">
        <v>0</v>
      </c>
    </row>
    <row r="34" s="185" customFormat="1" ht="17" customHeight="1" spans="1:2">
      <c r="A34" s="209" t="s">
        <v>2000</v>
      </c>
      <c r="B34" s="208">
        <f>SUM(B35:B36)</f>
        <v>0</v>
      </c>
    </row>
    <row r="35" spans="1:2">
      <c r="A35" s="210" t="s">
        <v>2001</v>
      </c>
      <c r="B35" s="208">
        <v>0</v>
      </c>
    </row>
    <row r="36" spans="1:2">
      <c r="A36" s="210" t="s">
        <v>2002</v>
      </c>
      <c r="B36" s="208">
        <v>0</v>
      </c>
    </row>
    <row r="37" spans="1:2">
      <c r="A37" s="209" t="s">
        <v>2003</v>
      </c>
      <c r="B37" s="208">
        <v>0</v>
      </c>
    </row>
    <row r="38" spans="1:2">
      <c r="A38" s="209" t="s">
        <v>2004</v>
      </c>
      <c r="B38" s="208">
        <v>0</v>
      </c>
    </row>
    <row r="39" spans="1:2">
      <c r="A39" s="209" t="s">
        <v>2005</v>
      </c>
      <c r="B39" s="208">
        <v>0</v>
      </c>
    </row>
    <row r="40" spans="1:2">
      <c r="A40" s="209" t="s">
        <v>2006</v>
      </c>
      <c r="B40" s="208">
        <v>0</v>
      </c>
    </row>
    <row r="41" spans="1:2">
      <c r="A41" s="209" t="s">
        <v>2007</v>
      </c>
      <c r="B41" s="208">
        <f>SUM(B42:B43)</f>
        <v>0</v>
      </c>
    </row>
    <row r="42" spans="1:2">
      <c r="A42" s="210" t="s">
        <v>2008</v>
      </c>
      <c r="B42" s="208">
        <v>0</v>
      </c>
    </row>
    <row r="43" spans="1:2">
      <c r="A43" s="210" t="s">
        <v>2009</v>
      </c>
      <c r="B43" s="208">
        <v>0</v>
      </c>
    </row>
    <row r="44" spans="1:2">
      <c r="A44" s="209" t="s">
        <v>2010</v>
      </c>
      <c r="B44" s="208">
        <v>7395</v>
      </c>
    </row>
    <row r="45" spans="1:2">
      <c r="A45" s="209" t="s">
        <v>2011</v>
      </c>
      <c r="B45" s="208">
        <f>SUM(B46:B52)</f>
        <v>0</v>
      </c>
    </row>
    <row r="46" spans="1:2">
      <c r="A46" s="210" t="s">
        <v>2012</v>
      </c>
      <c r="B46" s="208">
        <v>0</v>
      </c>
    </row>
    <row r="47" spans="1:2">
      <c r="A47" s="210" t="s">
        <v>2013</v>
      </c>
      <c r="B47" s="208">
        <v>0</v>
      </c>
    </row>
    <row r="48" spans="1:2">
      <c r="A48" s="210" t="s">
        <v>2014</v>
      </c>
      <c r="B48" s="208">
        <v>0</v>
      </c>
    </row>
    <row r="49" spans="1:2">
      <c r="A49" s="210" t="s">
        <v>2015</v>
      </c>
      <c r="B49" s="208">
        <v>0</v>
      </c>
    </row>
    <row r="50" spans="1:2">
      <c r="A50" s="210" t="s">
        <v>2016</v>
      </c>
      <c r="B50" s="208">
        <v>0</v>
      </c>
    </row>
    <row r="51" spans="1:2">
      <c r="A51" s="210" t="s">
        <v>2017</v>
      </c>
      <c r="B51" s="208">
        <v>0</v>
      </c>
    </row>
    <row r="52" spans="1:2">
      <c r="A52" s="210" t="s">
        <v>2018</v>
      </c>
      <c r="B52" s="212">
        <v>0</v>
      </c>
    </row>
    <row r="53" spans="1:2">
      <c r="A53" s="230" t="s">
        <v>2019</v>
      </c>
      <c r="B53" s="208">
        <v>0</v>
      </c>
    </row>
    <row r="54" spans="1:2">
      <c r="A54" s="209" t="s">
        <v>2020</v>
      </c>
      <c r="B54" s="213">
        <v>19</v>
      </c>
    </row>
    <row r="55" spans="1:2">
      <c r="A55" s="209" t="s">
        <v>2021</v>
      </c>
      <c r="B55" s="208">
        <f>SUM(B56:B58,B62:B67,B70:B71)</f>
        <v>41806</v>
      </c>
    </row>
    <row r="56" spans="1:2">
      <c r="A56" s="209" t="s">
        <v>2022</v>
      </c>
      <c r="B56" s="208">
        <v>0</v>
      </c>
    </row>
    <row r="57" spans="1:2">
      <c r="A57" s="209" t="s">
        <v>2023</v>
      </c>
      <c r="B57" s="208">
        <v>0</v>
      </c>
    </row>
    <row r="58" spans="1:2">
      <c r="A58" s="209" t="s">
        <v>2024</v>
      </c>
      <c r="B58" s="208">
        <f>SUM(B59:B61)</f>
        <v>8675</v>
      </c>
    </row>
    <row r="59" spans="1:2">
      <c r="A59" s="210" t="s">
        <v>2025</v>
      </c>
      <c r="B59" s="208">
        <v>0</v>
      </c>
    </row>
    <row r="60" spans="1:2">
      <c r="A60" s="210" t="s">
        <v>2026</v>
      </c>
      <c r="B60" s="208">
        <v>8635</v>
      </c>
    </row>
    <row r="61" spans="1:2">
      <c r="A61" s="210" t="s">
        <v>2027</v>
      </c>
      <c r="B61" s="208">
        <v>40</v>
      </c>
    </row>
    <row r="62" spans="1:2">
      <c r="A62" s="209" t="s">
        <v>2028</v>
      </c>
      <c r="B62" s="208">
        <v>0</v>
      </c>
    </row>
    <row r="63" spans="1:2">
      <c r="A63" s="209" t="s">
        <v>2029</v>
      </c>
      <c r="B63" s="208">
        <v>0</v>
      </c>
    </row>
    <row r="64" spans="1:2">
      <c r="A64" s="209" t="s">
        <v>2030</v>
      </c>
      <c r="B64" s="208">
        <v>0</v>
      </c>
    </row>
    <row r="65" spans="1:2">
      <c r="A65" s="209" t="s">
        <v>2031</v>
      </c>
      <c r="B65" s="208">
        <v>0</v>
      </c>
    </row>
    <row r="66" spans="1:2">
      <c r="A66" s="209" t="s">
        <v>2032</v>
      </c>
      <c r="B66" s="208">
        <v>0</v>
      </c>
    </row>
    <row r="67" spans="1:2">
      <c r="A67" s="209" t="s">
        <v>2033</v>
      </c>
      <c r="B67" s="208">
        <f>SUM(B68:B69)</f>
        <v>0</v>
      </c>
    </row>
    <row r="68" spans="1:2">
      <c r="A68" s="210" t="s">
        <v>2034</v>
      </c>
      <c r="B68" s="208">
        <v>0</v>
      </c>
    </row>
    <row r="69" spans="1:2">
      <c r="A69" s="210" t="s">
        <v>2035</v>
      </c>
      <c r="B69" s="208">
        <v>0</v>
      </c>
    </row>
    <row r="70" spans="1:2">
      <c r="A70" s="209" t="s">
        <v>2036</v>
      </c>
      <c r="B70" s="208">
        <v>0</v>
      </c>
    </row>
    <row r="71" spans="1:2">
      <c r="A71" s="209" t="s">
        <v>2037</v>
      </c>
      <c r="B71" s="208">
        <f>SUM(B72:B73)</f>
        <v>33131</v>
      </c>
    </row>
    <row r="72" spans="1:2">
      <c r="A72" s="210" t="s">
        <v>2038</v>
      </c>
      <c r="B72" s="208">
        <v>33131</v>
      </c>
    </row>
    <row r="73" spans="1:2">
      <c r="A73" s="210" t="s">
        <v>2039</v>
      </c>
      <c r="B73" s="208">
        <v>0</v>
      </c>
    </row>
  </sheetData>
  <mergeCells count="128">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A2:B2"/>
  </mergeCells>
  <printOptions horizontalCentered="1"/>
  <pageMargins left="0.747916666666667" right="0.708333333333333" top="0.708333333333333" bottom="0.511805555555556" header="0" footer="0"/>
  <pageSetup paperSize="9" scale="98" orientation="portrait" blackAndWhite="1" horizont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67"/>
  <sheetViews>
    <sheetView showGridLines="0" showZeros="0" zoomScaleSheetLayoutView="60" workbookViewId="0">
      <selection activeCell="B4" sqref="B4"/>
    </sheetView>
  </sheetViews>
  <sheetFormatPr defaultColWidth="9.16666666666667" defaultRowHeight="14.25"/>
  <cols>
    <col min="1" max="1" width="50.625" style="185" customWidth="1"/>
    <col min="2" max="2" width="20.625" style="185" customWidth="1"/>
    <col min="3" max="4" width="10" style="187" customWidth="1"/>
    <col min="5" max="5" width="7.375" style="187" customWidth="1"/>
    <col min="6" max="243" width="9.16666666666667" style="187" customWidth="1"/>
    <col min="244" max="16384" width="9.16666666666667" style="187"/>
  </cols>
  <sheetData>
    <row r="1" s="185" customFormat="1" ht="30" customHeight="1" spans="1:254">
      <c r="A1" s="188" t="s">
        <v>2040</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row>
    <row r="2" s="197" customFormat="1" ht="18" customHeight="1" spans="1:2">
      <c r="A2" s="206" t="s">
        <v>35</v>
      </c>
      <c r="B2" s="226"/>
    </row>
    <row r="3" s="228" customFormat="1" ht="18" customHeight="1" spans="1:2">
      <c r="A3" s="193" t="s">
        <v>36</v>
      </c>
      <c r="B3" s="193" t="s">
        <v>37</v>
      </c>
    </row>
    <row r="4" s="197" customFormat="1" ht="18" customHeight="1" spans="1:2">
      <c r="A4" s="193" t="s">
        <v>2041</v>
      </c>
      <c r="B4" s="208">
        <f>SUM(B5,B13,B29,B41,B52,B110,B134,B177,B182,B186,B213,B230,B247)</f>
        <v>1386204</v>
      </c>
    </row>
    <row r="5" s="197" customFormat="1" ht="18" customHeight="1" spans="1:2">
      <c r="A5" s="209" t="s">
        <v>986</v>
      </c>
      <c r="B5" s="208">
        <f>B6</f>
        <v>0</v>
      </c>
    </row>
    <row r="6" s="197" customFormat="1" ht="18" customHeight="1" spans="1:2">
      <c r="A6" s="209" t="s">
        <v>2042</v>
      </c>
      <c r="B6" s="208">
        <f>SUM(B7:B12)</f>
        <v>0</v>
      </c>
    </row>
    <row r="7" s="197" customFormat="1" ht="18" customHeight="1" spans="1:2">
      <c r="A7" s="210" t="s">
        <v>2043</v>
      </c>
      <c r="B7" s="208">
        <v>0</v>
      </c>
    </row>
    <row r="8" s="197" customFormat="1" ht="18" customHeight="1" spans="1:2">
      <c r="A8" s="210" t="s">
        <v>2044</v>
      </c>
      <c r="B8" s="208">
        <v>0</v>
      </c>
    </row>
    <row r="9" s="197" customFormat="1" ht="18" customHeight="1" spans="1:2">
      <c r="A9" s="210" t="s">
        <v>2045</v>
      </c>
      <c r="B9" s="208">
        <v>0</v>
      </c>
    </row>
    <row r="10" s="197" customFormat="1" ht="18" customHeight="1" spans="1:2">
      <c r="A10" s="210" t="s">
        <v>2046</v>
      </c>
      <c r="B10" s="208">
        <v>0</v>
      </c>
    </row>
    <row r="11" s="197" customFormat="1" ht="18" customHeight="1" spans="1:2">
      <c r="A11" s="210" t="s">
        <v>2047</v>
      </c>
      <c r="B11" s="208">
        <v>0</v>
      </c>
    </row>
    <row r="12" s="197" customFormat="1" ht="18" customHeight="1" spans="1:2">
      <c r="A12" s="210" t="s">
        <v>2048</v>
      </c>
      <c r="B12" s="208">
        <v>0</v>
      </c>
    </row>
    <row r="13" s="197" customFormat="1" ht="18" customHeight="1" spans="1:2">
      <c r="A13" s="209" t="s">
        <v>1035</v>
      </c>
      <c r="B13" s="208">
        <f>SUM(B14,B20,B26)</f>
        <v>339</v>
      </c>
    </row>
    <row r="14" s="197" customFormat="1" ht="18" customHeight="1" spans="1:2">
      <c r="A14" s="209" t="s">
        <v>2049</v>
      </c>
      <c r="B14" s="208">
        <f>SUM(B15:B19)</f>
        <v>339</v>
      </c>
    </row>
    <row r="15" s="197" customFormat="1" ht="18" customHeight="1" spans="1:2">
      <c r="A15" s="210" t="s">
        <v>2050</v>
      </c>
      <c r="B15" s="208">
        <v>118</v>
      </c>
    </row>
    <row r="16" s="197" customFormat="1" ht="18" customHeight="1" spans="1:2">
      <c r="A16" s="210" t="s">
        <v>2051</v>
      </c>
      <c r="B16" s="208">
        <v>99</v>
      </c>
    </row>
    <row r="17" s="197" customFormat="1" ht="18" customHeight="1" spans="1:2">
      <c r="A17" s="210" t="s">
        <v>2052</v>
      </c>
      <c r="B17" s="208">
        <v>0</v>
      </c>
    </row>
    <row r="18" s="197" customFormat="1" ht="18" customHeight="1" spans="1:2">
      <c r="A18" s="210" t="s">
        <v>2053</v>
      </c>
      <c r="B18" s="208">
        <v>0</v>
      </c>
    </row>
    <row r="19" s="197" customFormat="1" ht="18" customHeight="1" spans="1:2">
      <c r="A19" s="210" t="s">
        <v>2054</v>
      </c>
      <c r="B19" s="208">
        <v>122</v>
      </c>
    </row>
    <row r="20" s="197" customFormat="1" ht="18" customHeight="1" spans="1:2">
      <c r="A20" s="209" t="s">
        <v>2055</v>
      </c>
      <c r="B20" s="208">
        <f>SUM(B21:B25)</f>
        <v>0</v>
      </c>
    </row>
    <row r="21" s="197" customFormat="1" ht="18" customHeight="1" spans="1:2">
      <c r="A21" s="210" t="s">
        <v>2056</v>
      </c>
      <c r="B21" s="208">
        <v>0</v>
      </c>
    </row>
    <row r="22" s="197" customFormat="1" ht="18" customHeight="1" spans="1:2">
      <c r="A22" s="210" t="s">
        <v>2057</v>
      </c>
      <c r="B22" s="208">
        <v>0</v>
      </c>
    </row>
    <row r="23" s="197" customFormat="1" ht="18" customHeight="1" spans="1:2">
      <c r="A23" s="210" t="s">
        <v>2058</v>
      </c>
      <c r="B23" s="208">
        <v>0</v>
      </c>
    </row>
    <row r="24" s="197" customFormat="1" ht="18" customHeight="1" spans="1:2">
      <c r="A24" s="210" t="s">
        <v>2059</v>
      </c>
      <c r="B24" s="208">
        <v>0</v>
      </c>
    </row>
    <row r="25" s="197" customFormat="1" ht="18" customHeight="1" spans="1:2">
      <c r="A25" s="210" t="s">
        <v>2060</v>
      </c>
      <c r="B25" s="208">
        <v>0</v>
      </c>
    </row>
    <row r="26" s="197" customFormat="1" ht="18" customHeight="1" spans="1:2">
      <c r="A26" s="209" t="s">
        <v>2061</v>
      </c>
      <c r="B26" s="208">
        <f>SUM(B27:B28)</f>
        <v>0</v>
      </c>
    </row>
    <row r="27" s="197" customFormat="1" ht="18" customHeight="1" spans="1:2">
      <c r="A27" s="210" t="s">
        <v>2062</v>
      </c>
      <c r="B27" s="208">
        <v>0</v>
      </c>
    </row>
    <row r="28" s="197" customFormat="1" ht="18" customHeight="1" spans="1:2">
      <c r="A28" s="210" t="s">
        <v>2063</v>
      </c>
      <c r="B28" s="208">
        <v>0</v>
      </c>
    </row>
    <row r="29" s="197" customFormat="1" ht="18" customHeight="1" spans="1:2">
      <c r="A29" s="209" t="s">
        <v>1077</v>
      </c>
      <c r="B29" s="208">
        <f>SUM(B30,B34,B38)</f>
        <v>416</v>
      </c>
    </row>
    <row r="30" s="197" customFormat="1" ht="18" customHeight="1" spans="1:2">
      <c r="A30" s="209" t="s">
        <v>2064</v>
      </c>
      <c r="B30" s="208">
        <f>SUM(B31:B33)</f>
        <v>416</v>
      </c>
    </row>
    <row r="31" s="197" customFormat="1" ht="18" customHeight="1" spans="1:2">
      <c r="A31" s="210" t="s">
        <v>2065</v>
      </c>
      <c r="B31" s="208">
        <v>38</v>
      </c>
    </row>
    <row r="32" s="197" customFormat="1" ht="18" customHeight="1" spans="1:2">
      <c r="A32" s="210" t="s">
        <v>2066</v>
      </c>
      <c r="B32" s="208">
        <v>378</v>
      </c>
    </row>
    <row r="33" s="197" customFormat="1" ht="18" customHeight="1" spans="1:2">
      <c r="A33" s="210" t="s">
        <v>2067</v>
      </c>
      <c r="B33" s="208">
        <v>0</v>
      </c>
    </row>
    <row r="34" s="197" customFormat="1" ht="18" customHeight="1" spans="1:2">
      <c r="A34" s="209" t="s">
        <v>2068</v>
      </c>
      <c r="B34" s="208">
        <f>SUM(B35:B37)</f>
        <v>0</v>
      </c>
    </row>
    <row r="35" s="197" customFormat="1" ht="18" customHeight="1" spans="1:2">
      <c r="A35" s="210" t="s">
        <v>2065</v>
      </c>
      <c r="B35" s="208">
        <v>0</v>
      </c>
    </row>
    <row r="36" s="197" customFormat="1" ht="18" customHeight="1" spans="1:2">
      <c r="A36" s="210" t="s">
        <v>2066</v>
      </c>
      <c r="B36" s="208">
        <v>0</v>
      </c>
    </row>
    <row r="37" s="197" customFormat="1" ht="18" customHeight="1" spans="1:2">
      <c r="A37" s="210" t="s">
        <v>2069</v>
      </c>
      <c r="B37" s="208">
        <v>0</v>
      </c>
    </row>
    <row r="38" s="197" customFormat="1" ht="18" customHeight="1" spans="1:2">
      <c r="A38" s="209" t="s">
        <v>2070</v>
      </c>
      <c r="B38" s="208">
        <f>SUM(B39:B40)</f>
        <v>0</v>
      </c>
    </row>
    <row r="39" s="197" customFormat="1" ht="18" customHeight="1" spans="1:2">
      <c r="A39" s="210" t="s">
        <v>2066</v>
      </c>
      <c r="B39" s="208">
        <v>0</v>
      </c>
    </row>
    <row r="40" s="197" customFormat="1" ht="18" customHeight="1" spans="1:2">
      <c r="A40" s="210" t="s">
        <v>2071</v>
      </c>
      <c r="B40" s="208">
        <v>0</v>
      </c>
    </row>
    <row r="41" s="197" customFormat="1" ht="18" customHeight="1" spans="1:2">
      <c r="A41" s="209" t="s">
        <v>1251</v>
      </c>
      <c r="B41" s="208">
        <f>SUM(B42,B47)</f>
        <v>0</v>
      </c>
    </row>
    <row r="42" s="197" customFormat="1" ht="18" customHeight="1" spans="1:2">
      <c r="A42" s="209" t="s">
        <v>2072</v>
      </c>
      <c r="B42" s="208">
        <f>SUM(B43:B46)</f>
        <v>0</v>
      </c>
    </row>
    <row r="43" s="197" customFormat="1" ht="18" customHeight="1" spans="1:2">
      <c r="A43" s="210" t="s">
        <v>2073</v>
      </c>
      <c r="B43" s="208">
        <v>0</v>
      </c>
    </row>
    <row r="44" s="197" customFormat="1" ht="18" customHeight="1" spans="1:2">
      <c r="A44" s="210" t="s">
        <v>2074</v>
      </c>
      <c r="B44" s="208">
        <v>0</v>
      </c>
    </row>
    <row r="45" s="197" customFormat="1" ht="18" customHeight="1" spans="1:2">
      <c r="A45" s="210" t="s">
        <v>2075</v>
      </c>
      <c r="B45" s="208">
        <v>0</v>
      </c>
    </row>
    <row r="46" s="197" customFormat="1" ht="18" customHeight="1" spans="1:2">
      <c r="A46" s="210" t="s">
        <v>2076</v>
      </c>
      <c r="B46" s="208">
        <v>0</v>
      </c>
    </row>
    <row r="47" s="197" customFormat="1" ht="18" customHeight="1" spans="1:2">
      <c r="A47" s="209" t="s">
        <v>2077</v>
      </c>
      <c r="B47" s="208">
        <f>SUM(B48:B51)</f>
        <v>0</v>
      </c>
    </row>
    <row r="48" s="197" customFormat="1" ht="18" customHeight="1" spans="1:2">
      <c r="A48" s="210" t="s">
        <v>2078</v>
      </c>
      <c r="B48" s="208">
        <v>0</v>
      </c>
    </row>
    <row r="49" s="197" customFormat="1" ht="18" customHeight="1" spans="1:2">
      <c r="A49" s="210" t="s">
        <v>2079</v>
      </c>
      <c r="B49" s="208">
        <v>0</v>
      </c>
    </row>
    <row r="50" s="197" customFormat="1" ht="18" customHeight="1" spans="1:2">
      <c r="A50" s="210" t="s">
        <v>2080</v>
      </c>
      <c r="B50" s="208">
        <v>0</v>
      </c>
    </row>
    <row r="51" s="197" customFormat="1" ht="18" customHeight="1" spans="1:2">
      <c r="A51" s="210" t="s">
        <v>2081</v>
      </c>
      <c r="B51" s="208">
        <v>0</v>
      </c>
    </row>
    <row r="52" s="197" customFormat="1" ht="18" customHeight="1" spans="1:2">
      <c r="A52" s="209" t="s">
        <v>1320</v>
      </c>
      <c r="B52" s="208">
        <f>SUM(B53,B69,B73:B74,B80,B84,B88,B92,B98,B101)</f>
        <v>532902</v>
      </c>
    </row>
    <row r="53" s="197" customFormat="1" ht="18" customHeight="1" spans="1:2">
      <c r="A53" s="209" t="s">
        <v>2082</v>
      </c>
      <c r="B53" s="208">
        <f>SUM(B54:B68)</f>
        <v>350513</v>
      </c>
    </row>
    <row r="54" s="185" customFormat="1" ht="17" customHeight="1" spans="1:2">
      <c r="A54" s="210" t="s">
        <v>2083</v>
      </c>
      <c r="B54" s="208">
        <v>11358</v>
      </c>
    </row>
    <row r="55" spans="1:2">
      <c r="A55" s="210" t="s">
        <v>2084</v>
      </c>
      <c r="B55" s="208">
        <v>0</v>
      </c>
    </row>
    <row r="56" spans="1:2">
      <c r="A56" s="210" t="s">
        <v>2085</v>
      </c>
      <c r="B56" s="208">
        <v>285656</v>
      </c>
    </row>
    <row r="57" spans="1:2">
      <c r="A57" s="210" t="s">
        <v>2086</v>
      </c>
      <c r="B57" s="208">
        <v>1051</v>
      </c>
    </row>
    <row r="58" spans="1:2">
      <c r="A58" s="210" t="s">
        <v>2087</v>
      </c>
      <c r="B58" s="208">
        <v>822</v>
      </c>
    </row>
    <row r="59" spans="1:2">
      <c r="A59" s="210" t="s">
        <v>2088</v>
      </c>
      <c r="B59" s="208">
        <v>3039</v>
      </c>
    </row>
    <row r="60" spans="1:2">
      <c r="A60" s="210" t="s">
        <v>2089</v>
      </c>
      <c r="B60" s="208">
        <v>0</v>
      </c>
    </row>
    <row r="61" spans="1:2">
      <c r="A61" s="210" t="s">
        <v>2090</v>
      </c>
      <c r="B61" s="208">
        <v>0</v>
      </c>
    </row>
    <row r="62" spans="1:2">
      <c r="A62" s="210" t="s">
        <v>2091</v>
      </c>
      <c r="B62" s="208">
        <v>41</v>
      </c>
    </row>
    <row r="63" spans="1:2">
      <c r="A63" s="210" t="s">
        <v>2092</v>
      </c>
      <c r="B63" s="208">
        <v>0</v>
      </c>
    </row>
    <row r="64" spans="1:2">
      <c r="A64" s="210" t="s">
        <v>1615</v>
      </c>
      <c r="B64" s="208">
        <v>0</v>
      </c>
    </row>
    <row r="65" spans="1:2">
      <c r="A65" s="210" t="s">
        <v>2093</v>
      </c>
      <c r="B65" s="208">
        <v>0</v>
      </c>
    </row>
    <row r="66" spans="1:2">
      <c r="A66" s="210" t="s">
        <v>2094</v>
      </c>
      <c r="B66" s="208">
        <v>100</v>
      </c>
    </row>
    <row r="67" spans="1:2">
      <c r="A67" s="210" t="s">
        <v>2095</v>
      </c>
      <c r="B67" s="208">
        <v>0</v>
      </c>
    </row>
    <row r="68" spans="1:2">
      <c r="A68" s="210" t="s">
        <v>2096</v>
      </c>
      <c r="B68" s="208">
        <v>48446</v>
      </c>
    </row>
    <row r="69" spans="1:2">
      <c r="A69" s="209" t="s">
        <v>2097</v>
      </c>
      <c r="B69" s="208">
        <f>SUM(B70:B72)</f>
        <v>0</v>
      </c>
    </row>
    <row r="70" spans="1:2">
      <c r="A70" s="210" t="s">
        <v>2083</v>
      </c>
      <c r="B70" s="208">
        <v>0</v>
      </c>
    </row>
    <row r="71" spans="1:2">
      <c r="A71" s="210" t="s">
        <v>2084</v>
      </c>
      <c r="B71" s="208">
        <v>0</v>
      </c>
    </row>
    <row r="72" spans="1:2">
      <c r="A72" s="210" t="s">
        <v>2098</v>
      </c>
      <c r="B72" s="208">
        <v>0</v>
      </c>
    </row>
    <row r="73" spans="1:2">
      <c r="A73" s="209" t="s">
        <v>2099</v>
      </c>
      <c r="B73" s="208">
        <v>0</v>
      </c>
    </row>
    <row r="74" spans="1:2">
      <c r="A74" s="209" t="s">
        <v>2100</v>
      </c>
      <c r="B74" s="208">
        <f>SUM(B75:B79)</f>
        <v>9280</v>
      </c>
    </row>
    <row r="75" spans="1:2">
      <c r="A75" s="210" t="s">
        <v>2101</v>
      </c>
      <c r="B75" s="208">
        <v>5714</v>
      </c>
    </row>
    <row r="76" spans="1:2">
      <c r="A76" s="210" t="s">
        <v>2102</v>
      </c>
      <c r="B76" s="208">
        <v>2761</v>
      </c>
    </row>
    <row r="77" spans="1:2">
      <c r="A77" s="210" t="s">
        <v>2103</v>
      </c>
      <c r="B77" s="208">
        <v>0</v>
      </c>
    </row>
    <row r="78" spans="1:2">
      <c r="A78" s="210" t="s">
        <v>2104</v>
      </c>
      <c r="B78" s="208">
        <v>0</v>
      </c>
    </row>
    <row r="79" spans="1:2">
      <c r="A79" s="210" t="s">
        <v>2105</v>
      </c>
      <c r="B79" s="208">
        <v>805</v>
      </c>
    </row>
    <row r="80" spans="1:2">
      <c r="A80" s="209" t="s">
        <v>2106</v>
      </c>
      <c r="B80" s="208">
        <f>SUM(B81:B83)</f>
        <v>4865</v>
      </c>
    </row>
    <row r="81" spans="1:2">
      <c r="A81" s="210" t="s">
        <v>2107</v>
      </c>
      <c r="B81" s="208">
        <v>4603</v>
      </c>
    </row>
    <row r="82" spans="1:2">
      <c r="A82" s="210" t="s">
        <v>2108</v>
      </c>
      <c r="B82" s="208">
        <v>0</v>
      </c>
    </row>
    <row r="83" spans="1:2">
      <c r="A83" s="210" t="s">
        <v>2109</v>
      </c>
      <c r="B83" s="208">
        <v>262</v>
      </c>
    </row>
    <row r="84" spans="1:2">
      <c r="A84" s="209" t="s">
        <v>2110</v>
      </c>
      <c r="B84" s="208">
        <f>SUM(B85:B87)</f>
        <v>0</v>
      </c>
    </row>
    <row r="85" spans="1:2">
      <c r="A85" s="210" t="s">
        <v>2111</v>
      </c>
      <c r="B85" s="208">
        <v>0</v>
      </c>
    </row>
    <row r="86" spans="1:2">
      <c r="A86" s="210" t="s">
        <v>2112</v>
      </c>
      <c r="B86" s="208">
        <v>0</v>
      </c>
    </row>
    <row r="87" spans="1:2">
      <c r="A87" s="210" t="s">
        <v>2113</v>
      </c>
      <c r="B87" s="208">
        <v>0</v>
      </c>
    </row>
    <row r="88" spans="1:2">
      <c r="A88" s="209" t="s">
        <v>2114</v>
      </c>
      <c r="B88" s="208">
        <f>SUM(B89:B91)</f>
        <v>168244</v>
      </c>
    </row>
    <row r="89" spans="1:2">
      <c r="A89" s="210" t="s">
        <v>2111</v>
      </c>
      <c r="B89" s="208">
        <v>65000</v>
      </c>
    </row>
    <row r="90" spans="1:2">
      <c r="A90" s="210" t="s">
        <v>2112</v>
      </c>
      <c r="B90" s="208">
        <v>0</v>
      </c>
    </row>
    <row r="91" spans="1:2">
      <c r="A91" s="210" t="s">
        <v>2115</v>
      </c>
      <c r="B91" s="208">
        <v>103244</v>
      </c>
    </row>
    <row r="92" spans="1:2">
      <c r="A92" s="209" t="s">
        <v>2116</v>
      </c>
      <c r="B92" s="208">
        <f>SUM(B93:B97)</f>
        <v>0</v>
      </c>
    </row>
    <row r="93" spans="1:2">
      <c r="A93" s="210" t="s">
        <v>2117</v>
      </c>
      <c r="B93" s="208">
        <v>0</v>
      </c>
    </row>
    <row r="94" spans="1:2">
      <c r="A94" s="210" t="s">
        <v>2118</v>
      </c>
      <c r="B94" s="208">
        <v>0</v>
      </c>
    </row>
    <row r="95" spans="1:2">
      <c r="A95" s="210" t="s">
        <v>2119</v>
      </c>
      <c r="B95" s="208">
        <v>0</v>
      </c>
    </row>
    <row r="96" spans="1:2">
      <c r="A96" s="210" t="s">
        <v>2120</v>
      </c>
      <c r="B96" s="208">
        <v>0</v>
      </c>
    </row>
    <row r="97" spans="1:2">
      <c r="A97" s="210" t="s">
        <v>2121</v>
      </c>
      <c r="B97" s="208">
        <v>0</v>
      </c>
    </row>
    <row r="98" spans="1:2">
      <c r="A98" s="209" t="s">
        <v>2122</v>
      </c>
      <c r="B98" s="208">
        <f>SUM(B99:B100)</f>
        <v>0</v>
      </c>
    </row>
    <row r="99" spans="1:2">
      <c r="A99" s="210" t="s">
        <v>2123</v>
      </c>
      <c r="B99" s="208">
        <v>0</v>
      </c>
    </row>
    <row r="100" spans="1:2">
      <c r="A100" s="210" t="s">
        <v>2124</v>
      </c>
      <c r="B100" s="208">
        <v>0</v>
      </c>
    </row>
    <row r="101" spans="1:2">
      <c r="A101" s="209" t="s">
        <v>2125</v>
      </c>
      <c r="B101" s="208">
        <f>SUM(B102:B109)</f>
        <v>0</v>
      </c>
    </row>
    <row r="102" spans="1:2">
      <c r="A102" s="210" t="s">
        <v>2111</v>
      </c>
      <c r="B102" s="208">
        <v>0</v>
      </c>
    </row>
    <row r="103" spans="1:2">
      <c r="A103" s="210" t="s">
        <v>2112</v>
      </c>
      <c r="B103" s="208">
        <v>0</v>
      </c>
    </row>
    <row r="104" spans="1:2">
      <c r="A104" s="210" t="s">
        <v>2126</v>
      </c>
      <c r="B104" s="208">
        <v>0</v>
      </c>
    </row>
    <row r="105" spans="1:2">
      <c r="A105" s="210" t="s">
        <v>2127</v>
      </c>
      <c r="B105" s="208">
        <v>0</v>
      </c>
    </row>
    <row r="106" spans="1:2">
      <c r="A106" s="210" t="s">
        <v>2128</v>
      </c>
      <c r="B106" s="208">
        <v>0</v>
      </c>
    </row>
    <row r="107" spans="1:2">
      <c r="A107" s="210" t="s">
        <v>2129</v>
      </c>
      <c r="B107" s="208">
        <v>0</v>
      </c>
    </row>
    <row r="108" spans="1:2">
      <c r="A108" s="210" t="s">
        <v>2130</v>
      </c>
      <c r="B108" s="208">
        <v>0</v>
      </c>
    </row>
    <row r="109" spans="1:2">
      <c r="A109" s="210" t="s">
        <v>2131</v>
      </c>
      <c r="B109" s="208">
        <v>0</v>
      </c>
    </row>
    <row r="110" spans="1:2">
      <c r="A110" s="209" t="s">
        <v>1340</v>
      </c>
      <c r="B110" s="208">
        <f>SUM(B111,B116,B121,B126,B129)</f>
        <v>97</v>
      </c>
    </row>
    <row r="111" spans="1:2">
      <c r="A111" s="209" t="s">
        <v>2132</v>
      </c>
      <c r="B111" s="208">
        <f>SUM(B112:B115)</f>
        <v>97</v>
      </c>
    </row>
    <row r="112" spans="1:2">
      <c r="A112" s="210" t="s">
        <v>2066</v>
      </c>
      <c r="B112" s="208">
        <v>0</v>
      </c>
    </row>
    <row r="113" spans="1:2">
      <c r="A113" s="210" t="s">
        <v>2133</v>
      </c>
      <c r="B113" s="208">
        <v>97</v>
      </c>
    </row>
    <row r="114" spans="1:2">
      <c r="A114" s="210" t="s">
        <v>2134</v>
      </c>
      <c r="B114" s="208">
        <v>0</v>
      </c>
    </row>
    <row r="115" spans="1:2">
      <c r="A115" s="210" t="s">
        <v>2135</v>
      </c>
      <c r="B115" s="208">
        <v>0</v>
      </c>
    </row>
    <row r="116" spans="1:2">
      <c r="A116" s="209" t="s">
        <v>2136</v>
      </c>
      <c r="B116" s="208">
        <f>SUM(B117:B120)</f>
        <v>0</v>
      </c>
    </row>
    <row r="117" spans="1:2">
      <c r="A117" s="210" t="s">
        <v>2066</v>
      </c>
      <c r="B117" s="208">
        <v>0</v>
      </c>
    </row>
    <row r="118" spans="1:2">
      <c r="A118" s="210" t="s">
        <v>2133</v>
      </c>
      <c r="B118" s="208">
        <v>0</v>
      </c>
    </row>
    <row r="119" spans="1:2">
      <c r="A119" s="210" t="s">
        <v>2137</v>
      </c>
      <c r="B119" s="208">
        <v>0</v>
      </c>
    </row>
    <row r="120" spans="1:2">
      <c r="A120" s="210" t="s">
        <v>2138</v>
      </c>
      <c r="B120" s="208">
        <v>0</v>
      </c>
    </row>
    <row r="121" spans="1:2">
      <c r="A121" s="209" t="s">
        <v>2139</v>
      </c>
      <c r="B121" s="208">
        <f>SUM(B122:B125)</f>
        <v>0</v>
      </c>
    </row>
    <row r="122" spans="1:2">
      <c r="A122" s="210" t="s">
        <v>1402</v>
      </c>
      <c r="B122" s="208">
        <v>0</v>
      </c>
    </row>
    <row r="123" spans="1:2">
      <c r="A123" s="210" t="s">
        <v>2140</v>
      </c>
      <c r="B123" s="208">
        <v>0</v>
      </c>
    </row>
    <row r="124" spans="1:2">
      <c r="A124" s="210" t="s">
        <v>2141</v>
      </c>
      <c r="B124" s="208">
        <v>0</v>
      </c>
    </row>
    <row r="125" spans="1:2">
      <c r="A125" s="210" t="s">
        <v>2142</v>
      </c>
      <c r="B125" s="208">
        <v>0</v>
      </c>
    </row>
    <row r="126" spans="1:2">
      <c r="A126" s="209" t="s">
        <v>2143</v>
      </c>
      <c r="B126" s="208">
        <f>SUM(B127:B128)</f>
        <v>0</v>
      </c>
    </row>
    <row r="127" spans="1:2">
      <c r="A127" s="210" t="s">
        <v>2144</v>
      </c>
      <c r="B127" s="208">
        <v>0</v>
      </c>
    </row>
    <row r="128" spans="1:2">
      <c r="A128" s="210" t="s">
        <v>2145</v>
      </c>
      <c r="B128" s="208">
        <v>0</v>
      </c>
    </row>
    <row r="129" spans="1:2">
      <c r="A129" s="209" t="s">
        <v>2146</v>
      </c>
      <c r="B129" s="208">
        <f>SUM(B130:B133)</f>
        <v>0</v>
      </c>
    </row>
    <row r="130" spans="1:2">
      <c r="A130" s="210" t="s">
        <v>2147</v>
      </c>
      <c r="B130" s="208">
        <v>0</v>
      </c>
    </row>
    <row r="131" spans="1:2">
      <c r="A131" s="210" t="s">
        <v>2148</v>
      </c>
      <c r="B131" s="208">
        <v>0</v>
      </c>
    </row>
    <row r="132" spans="1:2">
      <c r="A132" s="210" t="s">
        <v>2149</v>
      </c>
      <c r="B132" s="208">
        <v>0</v>
      </c>
    </row>
    <row r="133" spans="1:2">
      <c r="A133" s="210" t="s">
        <v>2150</v>
      </c>
      <c r="B133" s="208">
        <v>0</v>
      </c>
    </row>
    <row r="134" spans="1:2">
      <c r="A134" s="209" t="s">
        <v>1431</v>
      </c>
      <c r="B134" s="208">
        <f>SUM(B135,B140,B145,B154,B161,B170,B173,B176)</f>
        <v>92</v>
      </c>
    </row>
    <row r="135" spans="1:2">
      <c r="A135" s="209" t="s">
        <v>2151</v>
      </c>
      <c r="B135" s="208">
        <f>SUM(B136:B139)</f>
        <v>0</v>
      </c>
    </row>
    <row r="136" spans="1:2">
      <c r="A136" s="210" t="s">
        <v>1433</v>
      </c>
      <c r="B136" s="208">
        <v>0</v>
      </c>
    </row>
    <row r="137" spans="1:2">
      <c r="A137" s="210" t="s">
        <v>1434</v>
      </c>
      <c r="B137" s="208">
        <v>0</v>
      </c>
    </row>
    <row r="138" spans="1:2">
      <c r="A138" s="210" t="s">
        <v>2152</v>
      </c>
      <c r="B138" s="208">
        <v>0</v>
      </c>
    </row>
    <row r="139" spans="1:2">
      <c r="A139" s="210" t="s">
        <v>2153</v>
      </c>
      <c r="B139" s="208">
        <v>0</v>
      </c>
    </row>
    <row r="140" spans="1:2">
      <c r="A140" s="209" t="s">
        <v>2154</v>
      </c>
      <c r="B140" s="208">
        <f>SUM(B141:B144)</f>
        <v>0</v>
      </c>
    </row>
    <row r="141" spans="1:2">
      <c r="A141" s="210" t="s">
        <v>2152</v>
      </c>
      <c r="B141" s="208">
        <v>0</v>
      </c>
    </row>
    <row r="142" spans="1:2">
      <c r="A142" s="210" t="s">
        <v>2155</v>
      </c>
      <c r="B142" s="208">
        <v>0</v>
      </c>
    </row>
    <row r="143" spans="1:2">
      <c r="A143" s="210" t="s">
        <v>2156</v>
      </c>
      <c r="B143" s="208">
        <v>0</v>
      </c>
    </row>
    <row r="144" spans="1:2">
      <c r="A144" s="210" t="s">
        <v>2157</v>
      </c>
      <c r="B144" s="208">
        <v>0</v>
      </c>
    </row>
    <row r="145" spans="1:2">
      <c r="A145" s="209" t="s">
        <v>2158</v>
      </c>
      <c r="B145" s="208">
        <f>SUM(B146:B153)</f>
        <v>0</v>
      </c>
    </row>
    <row r="146" spans="1:2">
      <c r="A146" s="210" t="s">
        <v>2159</v>
      </c>
      <c r="B146" s="208">
        <v>0</v>
      </c>
    </row>
    <row r="147" spans="1:2">
      <c r="A147" s="210" t="s">
        <v>2160</v>
      </c>
      <c r="B147" s="208">
        <v>0</v>
      </c>
    </row>
    <row r="148" spans="1:2">
      <c r="A148" s="210" t="s">
        <v>2161</v>
      </c>
      <c r="B148" s="208">
        <v>0</v>
      </c>
    </row>
    <row r="149" spans="1:2">
      <c r="A149" s="210" t="s">
        <v>2162</v>
      </c>
      <c r="B149" s="208">
        <v>0</v>
      </c>
    </row>
    <row r="150" spans="1:2">
      <c r="A150" s="210" t="s">
        <v>2163</v>
      </c>
      <c r="B150" s="208">
        <v>0</v>
      </c>
    </row>
    <row r="151" spans="1:2">
      <c r="A151" s="210" t="s">
        <v>2164</v>
      </c>
      <c r="B151" s="208">
        <v>0</v>
      </c>
    </row>
    <row r="152" spans="1:2">
      <c r="A152" s="210" t="s">
        <v>2165</v>
      </c>
      <c r="B152" s="208">
        <v>0</v>
      </c>
    </row>
    <row r="153" spans="1:2">
      <c r="A153" s="210" t="s">
        <v>2166</v>
      </c>
      <c r="B153" s="208">
        <v>0</v>
      </c>
    </row>
    <row r="154" spans="1:2">
      <c r="A154" s="209" t="s">
        <v>2167</v>
      </c>
      <c r="B154" s="208">
        <f>SUM(B155:B160)</f>
        <v>0</v>
      </c>
    </row>
    <row r="155" spans="1:2">
      <c r="A155" s="210" t="s">
        <v>2168</v>
      </c>
      <c r="B155" s="208">
        <v>0</v>
      </c>
    </row>
    <row r="156" spans="1:2">
      <c r="A156" s="210" t="s">
        <v>2169</v>
      </c>
      <c r="B156" s="208">
        <v>0</v>
      </c>
    </row>
    <row r="157" spans="1:2">
      <c r="A157" s="210" t="s">
        <v>2170</v>
      </c>
      <c r="B157" s="208">
        <v>0</v>
      </c>
    </row>
    <row r="158" spans="1:2">
      <c r="A158" s="210" t="s">
        <v>2171</v>
      </c>
      <c r="B158" s="208">
        <v>0</v>
      </c>
    </row>
    <row r="159" spans="1:2">
      <c r="A159" s="210" t="s">
        <v>2172</v>
      </c>
      <c r="B159" s="208">
        <v>0</v>
      </c>
    </row>
    <row r="160" spans="1:2">
      <c r="A160" s="210" t="s">
        <v>2173</v>
      </c>
      <c r="B160" s="208">
        <v>0</v>
      </c>
    </row>
    <row r="161" spans="1:2">
      <c r="A161" s="209" t="s">
        <v>2174</v>
      </c>
      <c r="B161" s="208">
        <f>SUM(B162:B169)</f>
        <v>92</v>
      </c>
    </row>
    <row r="162" spans="1:2">
      <c r="A162" s="210" t="s">
        <v>2175</v>
      </c>
      <c r="B162" s="208">
        <v>0</v>
      </c>
    </row>
    <row r="163" spans="1:2">
      <c r="A163" s="210" t="s">
        <v>1460</v>
      </c>
      <c r="B163" s="208">
        <v>0</v>
      </c>
    </row>
    <row r="164" spans="1:2">
      <c r="A164" s="210" t="s">
        <v>2176</v>
      </c>
      <c r="B164" s="208">
        <v>92</v>
      </c>
    </row>
    <row r="165" spans="1:2">
      <c r="A165" s="210" t="s">
        <v>2177</v>
      </c>
      <c r="B165" s="208">
        <v>0</v>
      </c>
    </row>
    <row r="166" spans="1:2">
      <c r="A166" s="210" t="s">
        <v>2178</v>
      </c>
      <c r="B166" s="208">
        <v>0</v>
      </c>
    </row>
    <row r="167" spans="1:2">
      <c r="A167" s="210" t="s">
        <v>2179</v>
      </c>
      <c r="B167" s="208">
        <v>0</v>
      </c>
    </row>
    <row r="168" spans="1:2">
      <c r="A168" s="210" t="s">
        <v>2180</v>
      </c>
      <c r="B168" s="208">
        <v>0</v>
      </c>
    </row>
    <row r="169" spans="1:2">
      <c r="A169" s="210" t="s">
        <v>2181</v>
      </c>
      <c r="B169" s="208">
        <v>0</v>
      </c>
    </row>
    <row r="170" spans="1:2">
      <c r="A170" s="209" t="s">
        <v>2182</v>
      </c>
      <c r="B170" s="208">
        <f>SUM(B171:B172)</f>
        <v>0</v>
      </c>
    </row>
    <row r="171" spans="1:2">
      <c r="A171" s="210" t="s">
        <v>2183</v>
      </c>
      <c r="B171" s="208">
        <v>0</v>
      </c>
    </row>
    <row r="172" spans="1:2">
      <c r="A172" s="210" t="s">
        <v>2184</v>
      </c>
      <c r="B172" s="208">
        <v>0</v>
      </c>
    </row>
    <row r="173" spans="1:2">
      <c r="A173" s="209" t="s">
        <v>2185</v>
      </c>
      <c r="B173" s="208">
        <f>SUM(B174:B175)</f>
        <v>0</v>
      </c>
    </row>
    <row r="174" spans="1:2">
      <c r="A174" s="210" t="s">
        <v>2183</v>
      </c>
      <c r="B174" s="208">
        <v>0</v>
      </c>
    </row>
    <row r="175" spans="1:2">
      <c r="A175" s="210" t="s">
        <v>2186</v>
      </c>
      <c r="B175" s="208">
        <v>0</v>
      </c>
    </row>
    <row r="176" spans="1:2">
      <c r="A176" s="209" t="s">
        <v>2187</v>
      </c>
      <c r="B176" s="208">
        <v>0</v>
      </c>
    </row>
    <row r="177" spans="1:2">
      <c r="A177" s="209" t="s">
        <v>1476</v>
      </c>
      <c r="B177" s="208">
        <f>B178</f>
        <v>0</v>
      </c>
    </row>
    <row r="178" spans="1:2">
      <c r="A178" s="209" t="s">
        <v>2188</v>
      </c>
      <c r="B178" s="208">
        <f>SUM(B179:B181)</f>
        <v>0</v>
      </c>
    </row>
    <row r="179" spans="1:2">
      <c r="A179" s="210" t="s">
        <v>2189</v>
      </c>
      <c r="B179" s="208">
        <v>0</v>
      </c>
    </row>
    <row r="180" spans="1:2">
      <c r="A180" s="210" t="s">
        <v>2190</v>
      </c>
      <c r="B180" s="208">
        <v>0</v>
      </c>
    </row>
    <row r="181" spans="1:2">
      <c r="A181" s="210" t="s">
        <v>2191</v>
      </c>
      <c r="B181" s="208">
        <v>0</v>
      </c>
    </row>
    <row r="182" spans="1:2">
      <c r="A182" s="209" t="s">
        <v>1534</v>
      </c>
      <c r="B182" s="208">
        <f>B183</f>
        <v>0</v>
      </c>
    </row>
    <row r="183" spans="1:2">
      <c r="A183" s="209" t="s">
        <v>1554</v>
      </c>
      <c r="B183" s="208">
        <f>SUM(B184:B185)</f>
        <v>0</v>
      </c>
    </row>
    <row r="184" spans="1:2">
      <c r="A184" s="210" t="s">
        <v>2192</v>
      </c>
      <c r="B184" s="208">
        <v>0</v>
      </c>
    </row>
    <row r="185" spans="1:2">
      <c r="A185" s="210" t="s">
        <v>2193</v>
      </c>
      <c r="B185" s="208">
        <v>0</v>
      </c>
    </row>
    <row r="186" spans="1:2">
      <c r="A186" s="209" t="s">
        <v>1809</v>
      </c>
      <c r="B186" s="208">
        <f>SUM(B187,B191,B200:B201)</f>
        <v>778601</v>
      </c>
    </row>
    <row r="187" spans="1:2">
      <c r="A187" s="209" t="s">
        <v>2194</v>
      </c>
      <c r="B187" s="208">
        <f>SUM(B188:B190)</f>
        <v>774455</v>
      </c>
    </row>
    <row r="188" spans="1:2">
      <c r="A188" s="210" t="s">
        <v>2195</v>
      </c>
      <c r="B188" s="208">
        <v>0</v>
      </c>
    </row>
    <row r="189" spans="1:2">
      <c r="A189" s="210" t="s">
        <v>2196</v>
      </c>
      <c r="B189" s="208">
        <v>774455</v>
      </c>
    </row>
    <row r="190" spans="1:2">
      <c r="A190" s="210" t="s">
        <v>2197</v>
      </c>
      <c r="B190" s="208">
        <v>0</v>
      </c>
    </row>
    <row r="191" spans="1:2">
      <c r="A191" s="209" t="s">
        <v>2198</v>
      </c>
      <c r="B191" s="208">
        <f>SUM(B192:B199)</f>
        <v>0</v>
      </c>
    </row>
    <row r="192" spans="1:2">
      <c r="A192" s="210" t="s">
        <v>2199</v>
      </c>
      <c r="B192" s="208">
        <v>0</v>
      </c>
    </row>
    <row r="193" spans="1:2">
      <c r="A193" s="210" t="s">
        <v>2200</v>
      </c>
      <c r="B193" s="208">
        <v>0</v>
      </c>
    </row>
    <row r="194" spans="1:2">
      <c r="A194" s="210" t="s">
        <v>2201</v>
      </c>
      <c r="B194" s="208">
        <v>0</v>
      </c>
    </row>
    <row r="195" spans="1:2">
      <c r="A195" s="210" t="s">
        <v>2202</v>
      </c>
      <c r="B195" s="208">
        <v>0</v>
      </c>
    </row>
    <row r="196" spans="1:2">
      <c r="A196" s="210" t="s">
        <v>2203</v>
      </c>
      <c r="B196" s="208">
        <v>0</v>
      </c>
    </row>
    <row r="197" spans="1:2">
      <c r="A197" s="210" t="s">
        <v>2204</v>
      </c>
      <c r="B197" s="208">
        <v>0</v>
      </c>
    </row>
    <row r="198" spans="1:2">
      <c r="A198" s="210" t="s">
        <v>2205</v>
      </c>
      <c r="B198" s="208">
        <v>0</v>
      </c>
    </row>
    <row r="199" spans="1:2">
      <c r="A199" s="210" t="s">
        <v>2206</v>
      </c>
      <c r="B199" s="208">
        <v>0</v>
      </c>
    </row>
    <row r="200" spans="1:2">
      <c r="A200" s="209" t="s">
        <v>2207</v>
      </c>
      <c r="B200" s="208">
        <v>0</v>
      </c>
    </row>
    <row r="201" spans="1:2">
      <c r="A201" s="209" t="s">
        <v>2208</v>
      </c>
      <c r="B201" s="208">
        <f>SUM(B202:B212)</f>
        <v>4146</v>
      </c>
    </row>
    <row r="202" spans="1:2">
      <c r="A202" s="210" t="s">
        <v>2209</v>
      </c>
      <c r="B202" s="208">
        <v>0</v>
      </c>
    </row>
    <row r="203" spans="1:2">
      <c r="A203" s="210" t="s">
        <v>2210</v>
      </c>
      <c r="B203" s="208">
        <v>1982</v>
      </c>
    </row>
    <row r="204" spans="1:2">
      <c r="A204" s="210" t="s">
        <v>2211</v>
      </c>
      <c r="B204" s="208">
        <v>1906</v>
      </c>
    </row>
    <row r="205" spans="1:2">
      <c r="A205" s="210" t="s">
        <v>2212</v>
      </c>
      <c r="B205" s="208">
        <v>0</v>
      </c>
    </row>
    <row r="206" spans="1:2">
      <c r="A206" s="210" t="s">
        <v>2213</v>
      </c>
      <c r="B206" s="208">
        <v>40</v>
      </c>
    </row>
    <row r="207" spans="1:2">
      <c r="A207" s="210" t="s">
        <v>2214</v>
      </c>
      <c r="B207" s="208">
        <v>123</v>
      </c>
    </row>
    <row r="208" spans="1:2">
      <c r="A208" s="210" t="s">
        <v>2215</v>
      </c>
      <c r="B208" s="208">
        <v>0</v>
      </c>
    </row>
    <row r="209" spans="1:2">
      <c r="A209" s="210" t="s">
        <v>2216</v>
      </c>
      <c r="B209" s="208">
        <v>0</v>
      </c>
    </row>
    <row r="210" spans="1:2">
      <c r="A210" s="210" t="s">
        <v>2217</v>
      </c>
      <c r="B210" s="208">
        <v>0</v>
      </c>
    </row>
    <row r="211" spans="1:2">
      <c r="A211" s="210" t="s">
        <v>2218</v>
      </c>
      <c r="B211" s="208">
        <v>95</v>
      </c>
    </row>
    <row r="212" spans="1:2">
      <c r="A212" s="210" t="s">
        <v>2219</v>
      </c>
      <c r="B212" s="208">
        <v>0</v>
      </c>
    </row>
    <row r="213" spans="1:2">
      <c r="A213" s="209" t="s">
        <v>1705</v>
      </c>
      <c r="B213" s="208">
        <f>B214</f>
        <v>72666</v>
      </c>
    </row>
    <row r="214" spans="1:2">
      <c r="A214" s="209" t="s">
        <v>2220</v>
      </c>
      <c r="B214" s="208">
        <f>SUM(B215:B229)</f>
        <v>72666</v>
      </c>
    </row>
    <row r="215" spans="1:2">
      <c r="A215" s="210" t="s">
        <v>2221</v>
      </c>
      <c r="B215" s="208">
        <v>0</v>
      </c>
    </row>
    <row r="216" spans="1:2">
      <c r="A216" s="210" t="s">
        <v>2222</v>
      </c>
      <c r="B216" s="208">
        <v>0</v>
      </c>
    </row>
    <row r="217" spans="1:2">
      <c r="A217" s="210" t="s">
        <v>2223</v>
      </c>
      <c r="B217" s="208">
        <v>4877</v>
      </c>
    </row>
    <row r="218" spans="1:2">
      <c r="A218" s="210" t="s">
        <v>2224</v>
      </c>
      <c r="B218" s="208">
        <v>0</v>
      </c>
    </row>
    <row r="219" spans="1:2">
      <c r="A219" s="210" t="s">
        <v>2225</v>
      </c>
      <c r="B219" s="208">
        <v>0</v>
      </c>
    </row>
    <row r="220" spans="1:2">
      <c r="A220" s="210" t="s">
        <v>2226</v>
      </c>
      <c r="B220" s="208">
        <v>0</v>
      </c>
    </row>
    <row r="221" spans="1:2">
      <c r="A221" s="210" t="s">
        <v>2227</v>
      </c>
      <c r="B221" s="208">
        <v>0</v>
      </c>
    </row>
    <row r="222" spans="1:2">
      <c r="A222" s="210" t="s">
        <v>2228</v>
      </c>
      <c r="B222" s="208">
        <v>0</v>
      </c>
    </row>
    <row r="223" spans="1:2">
      <c r="A223" s="210" t="s">
        <v>2229</v>
      </c>
      <c r="B223" s="208">
        <v>0</v>
      </c>
    </row>
    <row r="224" spans="1:2">
      <c r="A224" s="210" t="s">
        <v>2230</v>
      </c>
      <c r="B224" s="208">
        <v>0</v>
      </c>
    </row>
    <row r="225" spans="1:2">
      <c r="A225" s="210" t="s">
        <v>2231</v>
      </c>
      <c r="B225" s="208">
        <v>10920</v>
      </c>
    </row>
    <row r="226" spans="1:2">
      <c r="A226" s="210" t="s">
        <v>2232</v>
      </c>
      <c r="B226" s="208">
        <v>0</v>
      </c>
    </row>
    <row r="227" spans="1:2">
      <c r="A227" s="210" t="s">
        <v>2233</v>
      </c>
      <c r="B227" s="208">
        <v>12330</v>
      </c>
    </row>
    <row r="228" spans="1:2">
      <c r="A228" s="210" t="s">
        <v>2234</v>
      </c>
      <c r="B228" s="208">
        <v>44539</v>
      </c>
    </row>
    <row r="229" spans="1:2">
      <c r="A229" s="210" t="s">
        <v>2235</v>
      </c>
      <c r="B229" s="208">
        <v>0</v>
      </c>
    </row>
    <row r="230" spans="1:2">
      <c r="A230" s="209" t="s">
        <v>1717</v>
      </c>
      <c r="B230" s="208">
        <f>B231</f>
        <v>861</v>
      </c>
    </row>
    <row r="231" spans="1:2">
      <c r="A231" s="209" t="s">
        <v>2236</v>
      </c>
      <c r="B231" s="208">
        <f>SUM(B232:B246)</f>
        <v>861</v>
      </c>
    </row>
    <row r="232" spans="1:2">
      <c r="A232" s="210" t="s">
        <v>2237</v>
      </c>
      <c r="B232" s="208">
        <v>0</v>
      </c>
    </row>
    <row r="233" spans="1:2">
      <c r="A233" s="210" t="s">
        <v>2238</v>
      </c>
      <c r="B233" s="208">
        <v>0</v>
      </c>
    </row>
    <row r="234" spans="1:2">
      <c r="A234" s="210" t="s">
        <v>2239</v>
      </c>
      <c r="B234" s="208">
        <v>51</v>
      </c>
    </row>
    <row r="235" spans="1:2">
      <c r="A235" s="210" t="s">
        <v>2240</v>
      </c>
      <c r="B235" s="208">
        <v>0</v>
      </c>
    </row>
    <row r="236" spans="1:2">
      <c r="A236" s="210" t="s">
        <v>2241</v>
      </c>
      <c r="B236" s="208">
        <v>0</v>
      </c>
    </row>
    <row r="237" spans="1:2">
      <c r="A237" s="210" t="s">
        <v>2242</v>
      </c>
      <c r="B237" s="208">
        <v>0</v>
      </c>
    </row>
    <row r="238" spans="1:2">
      <c r="A238" s="210" t="s">
        <v>2243</v>
      </c>
      <c r="B238" s="208">
        <v>0</v>
      </c>
    </row>
    <row r="239" spans="1:2">
      <c r="A239" s="210" t="s">
        <v>2244</v>
      </c>
      <c r="B239" s="208">
        <v>0</v>
      </c>
    </row>
    <row r="240" spans="1:2">
      <c r="A240" s="210" t="s">
        <v>2245</v>
      </c>
      <c r="B240" s="208">
        <v>0</v>
      </c>
    </row>
    <row r="241" spans="1:2">
      <c r="A241" s="210" t="s">
        <v>2246</v>
      </c>
      <c r="B241" s="208">
        <v>0</v>
      </c>
    </row>
    <row r="242" spans="1:2">
      <c r="A242" s="210" t="s">
        <v>2247</v>
      </c>
      <c r="B242" s="208">
        <v>0</v>
      </c>
    </row>
    <row r="243" spans="1:2">
      <c r="A243" s="210" t="s">
        <v>2248</v>
      </c>
      <c r="B243" s="208">
        <v>0</v>
      </c>
    </row>
    <row r="244" spans="1:2">
      <c r="A244" s="210" t="s">
        <v>2249</v>
      </c>
      <c r="B244" s="208">
        <v>52</v>
      </c>
    </row>
    <row r="245" spans="1:2">
      <c r="A245" s="210" t="s">
        <v>2250</v>
      </c>
      <c r="B245" s="208">
        <v>758</v>
      </c>
    </row>
    <row r="246" spans="1:2">
      <c r="A246" s="210" t="s">
        <v>2251</v>
      </c>
      <c r="B246" s="208">
        <v>0</v>
      </c>
    </row>
    <row r="247" spans="1:2">
      <c r="A247" s="227" t="s">
        <v>2252</v>
      </c>
      <c r="B247" s="208">
        <f>SUM(B248,B261)</f>
        <v>230</v>
      </c>
    </row>
    <row r="248" spans="1:2">
      <c r="A248" s="227" t="s">
        <v>1771</v>
      </c>
      <c r="B248" s="208">
        <f>SUM(B249:B260)</f>
        <v>230</v>
      </c>
    </row>
    <row r="249" spans="1:2">
      <c r="A249" s="195" t="s">
        <v>2253</v>
      </c>
      <c r="B249" s="208">
        <v>230</v>
      </c>
    </row>
    <row r="250" spans="1:2">
      <c r="A250" s="195" t="s">
        <v>2254</v>
      </c>
      <c r="B250" s="208">
        <v>0</v>
      </c>
    </row>
    <row r="251" spans="1:2">
      <c r="A251" s="195" t="s">
        <v>2255</v>
      </c>
      <c r="B251" s="208">
        <v>0</v>
      </c>
    </row>
    <row r="252" spans="1:2">
      <c r="A252" s="195" t="s">
        <v>2256</v>
      </c>
      <c r="B252" s="208">
        <v>0</v>
      </c>
    </row>
    <row r="253" spans="1:2">
      <c r="A253" s="195" t="s">
        <v>2257</v>
      </c>
      <c r="B253" s="208">
        <v>0</v>
      </c>
    </row>
    <row r="254" spans="1:2">
      <c r="A254" s="195" t="s">
        <v>2258</v>
      </c>
      <c r="B254" s="208">
        <v>0</v>
      </c>
    </row>
    <row r="255" spans="1:2">
      <c r="A255" s="195" t="s">
        <v>2259</v>
      </c>
      <c r="B255" s="208">
        <v>0</v>
      </c>
    </row>
    <row r="256" spans="1:2">
      <c r="A256" s="195" t="s">
        <v>2260</v>
      </c>
      <c r="B256" s="208">
        <v>0</v>
      </c>
    </row>
    <row r="257" spans="1:2">
      <c r="A257" s="195" t="s">
        <v>2261</v>
      </c>
      <c r="B257" s="208">
        <v>0</v>
      </c>
    </row>
    <row r="258" spans="1:2">
      <c r="A258" s="195" t="s">
        <v>2262</v>
      </c>
      <c r="B258" s="208">
        <v>0</v>
      </c>
    </row>
    <row r="259" spans="1:2">
      <c r="A259" s="195" t="s">
        <v>2263</v>
      </c>
      <c r="B259" s="208">
        <v>0</v>
      </c>
    </row>
    <row r="260" spans="1:2">
      <c r="A260" s="195" t="s">
        <v>2264</v>
      </c>
      <c r="B260" s="208">
        <v>0</v>
      </c>
    </row>
    <row r="261" spans="1:2">
      <c r="A261" s="227" t="s">
        <v>2265</v>
      </c>
      <c r="B261" s="208">
        <f>SUM(B262:B267)</f>
        <v>0</v>
      </c>
    </row>
    <row r="262" spans="1:2">
      <c r="A262" s="195" t="s">
        <v>1513</v>
      </c>
      <c r="B262" s="208">
        <v>0</v>
      </c>
    </row>
    <row r="263" spans="1:2">
      <c r="A263" s="195" t="s">
        <v>1558</v>
      </c>
      <c r="B263" s="208">
        <v>0</v>
      </c>
    </row>
    <row r="264" spans="1:2">
      <c r="A264" s="195" t="s">
        <v>2266</v>
      </c>
      <c r="B264" s="208">
        <v>0</v>
      </c>
    </row>
    <row r="265" spans="1:2">
      <c r="A265" s="195" t="s">
        <v>2267</v>
      </c>
      <c r="B265" s="208">
        <v>0</v>
      </c>
    </row>
    <row r="266" spans="1:2">
      <c r="A266" s="195" t="s">
        <v>2268</v>
      </c>
      <c r="B266" s="208">
        <v>0</v>
      </c>
    </row>
    <row r="267" spans="1:2">
      <c r="A267" s="195" t="s">
        <v>2269</v>
      </c>
      <c r="B267" s="208">
        <v>0</v>
      </c>
    </row>
  </sheetData>
  <mergeCells count="127">
    <mergeCell ref="A1:B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A2:B2"/>
  </mergeCells>
  <printOptions horizontalCentered="1" gridLines="1"/>
  <pageMargins left="0.708333333333333" right="0.747916666666667" top="1" bottom="1" header="0" footer="0"/>
  <pageSetup paperSize="9" orientation="portrait" blackAndWhite="1" horizont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73"/>
  <sheetViews>
    <sheetView showGridLines="0" showZeros="0" zoomScaleSheetLayoutView="60" workbookViewId="0">
      <pane xSplit="1" ySplit="3" topLeftCell="B4" activePane="bottomRight" state="frozen"/>
      <selection/>
      <selection pane="topRight"/>
      <selection pane="bottomLeft"/>
      <selection pane="bottomRight" activeCell="A4" sqref="A4:B73"/>
    </sheetView>
  </sheetViews>
  <sheetFormatPr defaultColWidth="9.16666666666667" defaultRowHeight="14.25"/>
  <cols>
    <col min="1" max="1" width="50.625" style="185" customWidth="1"/>
    <col min="2" max="2" width="20.625" style="229" customWidth="1"/>
    <col min="3" max="3" width="9.16666666666667" style="187" customWidth="1"/>
    <col min="4" max="4" width="40.375" style="187" customWidth="1"/>
    <col min="5" max="253" width="9.16666666666667" style="187" customWidth="1"/>
    <col min="254" max="16384" width="9.16666666666667" style="187"/>
  </cols>
  <sheetData>
    <row r="1" s="185" customFormat="1" ht="30" customHeight="1" spans="1:256">
      <c r="A1" s="188" t="s">
        <v>2270</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97" customFormat="1" ht="18" customHeight="1" spans="1:2">
      <c r="A2" s="206" t="s">
        <v>35</v>
      </c>
      <c r="B2" s="226"/>
    </row>
    <row r="3" s="228" customFormat="1" ht="18" customHeight="1" spans="1:2">
      <c r="A3" s="193" t="s">
        <v>36</v>
      </c>
      <c r="B3" s="193" t="s">
        <v>37</v>
      </c>
    </row>
    <row r="4" s="197" customFormat="1" ht="18" customHeight="1" spans="1:2">
      <c r="A4" s="193" t="s">
        <v>1970</v>
      </c>
      <c r="B4" s="208">
        <f>SUM(B5,B55)</f>
        <v>250885</v>
      </c>
    </row>
    <row r="5" s="197" customFormat="1" ht="18" customHeight="1" spans="1:2">
      <c r="A5" s="209" t="s">
        <v>1971</v>
      </c>
      <c r="B5" s="208">
        <f>SUM(B6,B9:B16,B22:B23,B26:B29,B32:B34,B37:B41,B44:B45,B53:B54)</f>
        <v>250885</v>
      </c>
    </row>
    <row r="6" s="197" customFormat="1" ht="18" customHeight="1" spans="1:2">
      <c r="A6" s="209" t="s">
        <v>1972</v>
      </c>
      <c r="B6" s="208">
        <f>SUM(B7:B8)</f>
        <v>0</v>
      </c>
    </row>
    <row r="7" s="197" customFormat="1" ht="18" customHeight="1" spans="1:2">
      <c r="A7" s="210" t="s">
        <v>1973</v>
      </c>
      <c r="B7" s="208">
        <v>0</v>
      </c>
    </row>
    <row r="8" s="197" customFormat="1" ht="18" customHeight="1" spans="1:2">
      <c r="A8" s="210" t="s">
        <v>1974</v>
      </c>
      <c r="B8" s="208">
        <v>0</v>
      </c>
    </row>
    <row r="9" s="197" customFormat="1" ht="18" customHeight="1" spans="1:2">
      <c r="A9" s="209" t="s">
        <v>1975</v>
      </c>
      <c r="B9" s="208">
        <v>0</v>
      </c>
    </row>
    <row r="10" s="197" customFormat="1" ht="18" customHeight="1" spans="1:2">
      <c r="A10" s="209" t="s">
        <v>1976</v>
      </c>
      <c r="B10" s="208">
        <v>0</v>
      </c>
    </row>
    <row r="11" s="197" customFormat="1" ht="18" customHeight="1" spans="1:2">
      <c r="A11" s="209" t="s">
        <v>1977</v>
      </c>
      <c r="B11" s="208">
        <v>0</v>
      </c>
    </row>
    <row r="12" s="197" customFormat="1" ht="18" customHeight="1" spans="1:2">
      <c r="A12" s="209" t="s">
        <v>1978</v>
      </c>
      <c r="B12" s="208">
        <v>0</v>
      </c>
    </row>
    <row r="13" s="197" customFormat="1" ht="18" customHeight="1" spans="1:2">
      <c r="A13" s="209" t="s">
        <v>1979</v>
      </c>
      <c r="B13" s="208">
        <v>0</v>
      </c>
    </row>
    <row r="14" s="197" customFormat="1" ht="18" customHeight="1" spans="1:2">
      <c r="A14" s="209" t="s">
        <v>1980</v>
      </c>
      <c r="B14" s="208">
        <v>0</v>
      </c>
    </row>
    <row r="15" s="197" customFormat="1" ht="18" customHeight="1" spans="1:2">
      <c r="A15" s="209" t="s">
        <v>1981</v>
      </c>
      <c r="B15" s="208">
        <v>28</v>
      </c>
    </row>
    <row r="16" s="197" customFormat="1" ht="18" customHeight="1" spans="1:2">
      <c r="A16" s="209" t="s">
        <v>1982</v>
      </c>
      <c r="B16" s="208">
        <f>SUM(B17:B21)</f>
        <v>243944</v>
      </c>
    </row>
    <row r="17" s="197" customFormat="1" ht="18" customHeight="1" spans="1:2">
      <c r="A17" s="210" t="s">
        <v>1983</v>
      </c>
      <c r="B17" s="208">
        <v>241020</v>
      </c>
    </row>
    <row r="18" s="197" customFormat="1" ht="18" customHeight="1" spans="1:2">
      <c r="A18" s="210" t="s">
        <v>1984</v>
      </c>
      <c r="B18" s="208">
        <v>701</v>
      </c>
    </row>
    <row r="19" s="197" customFormat="1" ht="18" customHeight="1" spans="1:2">
      <c r="A19" s="210" t="s">
        <v>1985</v>
      </c>
      <c r="B19" s="208">
        <v>2</v>
      </c>
    </row>
    <row r="20" s="197" customFormat="1" ht="18" customHeight="1" spans="1:2">
      <c r="A20" s="210" t="s">
        <v>1986</v>
      </c>
      <c r="B20" s="208">
        <v>0</v>
      </c>
    </row>
    <row r="21" s="197" customFormat="1" ht="18" customHeight="1" spans="1:2">
      <c r="A21" s="210" t="s">
        <v>1987</v>
      </c>
      <c r="B21" s="208">
        <v>2221</v>
      </c>
    </row>
    <row r="22" s="197" customFormat="1" ht="18" customHeight="1" spans="1:2">
      <c r="A22" s="209" t="s">
        <v>1988</v>
      </c>
      <c r="B22" s="208">
        <v>0</v>
      </c>
    </row>
    <row r="23" s="197" customFormat="1" ht="18" customHeight="1" spans="1:2">
      <c r="A23" s="209" t="s">
        <v>1989</v>
      </c>
      <c r="B23" s="208">
        <f>SUM(B24:B25)</f>
        <v>0</v>
      </c>
    </row>
    <row r="24" s="197" customFormat="1" ht="18" customHeight="1" spans="1:2">
      <c r="A24" s="210" t="s">
        <v>1990</v>
      </c>
      <c r="B24" s="208">
        <v>0</v>
      </c>
    </row>
    <row r="25" s="197" customFormat="1" ht="18" customHeight="1" spans="1:2">
      <c r="A25" s="210" t="s">
        <v>1991</v>
      </c>
      <c r="B25" s="208">
        <v>0</v>
      </c>
    </row>
    <row r="26" s="197" customFormat="1" ht="18" customHeight="1" spans="1:2">
      <c r="A26" s="209" t="s">
        <v>1992</v>
      </c>
      <c r="B26" s="208">
        <v>0</v>
      </c>
    </row>
    <row r="27" s="197" customFormat="1" ht="18" customHeight="1" spans="1:2">
      <c r="A27" s="209" t="s">
        <v>1993</v>
      </c>
      <c r="B27" s="208">
        <v>0</v>
      </c>
    </row>
    <row r="28" s="197" customFormat="1" ht="18" customHeight="1" spans="1:2">
      <c r="A28" s="209" t="s">
        <v>1994</v>
      </c>
      <c r="B28" s="208">
        <v>0</v>
      </c>
    </row>
    <row r="29" s="197" customFormat="1" ht="18" customHeight="1" spans="1:2">
      <c r="A29" s="209" t="s">
        <v>1995</v>
      </c>
      <c r="B29" s="208">
        <f>SUM(B30:B31)</f>
        <v>0</v>
      </c>
    </row>
    <row r="30" s="197" customFormat="1" ht="18" customHeight="1" spans="1:2">
      <c r="A30" s="210" t="s">
        <v>1996</v>
      </c>
      <c r="B30" s="208">
        <v>0</v>
      </c>
    </row>
    <row r="31" s="197" customFormat="1" ht="18" customHeight="1" spans="1:2">
      <c r="A31" s="210" t="s">
        <v>1997</v>
      </c>
      <c r="B31" s="208">
        <v>0</v>
      </c>
    </row>
    <row r="32" s="197" customFormat="1" ht="18" customHeight="1" spans="1:2">
      <c r="A32" s="209" t="s">
        <v>1998</v>
      </c>
      <c r="B32" s="208">
        <v>2466</v>
      </c>
    </row>
    <row r="33" s="197" customFormat="1" ht="18" customHeight="1" spans="1:2">
      <c r="A33" s="209" t="s">
        <v>1999</v>
      </c>
      <c r="B33" s="208">
        <v>0</v>
      </c>
    </row>
    <row r="34" spans="1:2">
      <c r="A34" s="209" t="s">
        <v>2000</v>
      </c>
      <c r="B34" s="208">
        <f>SUM(B35:B36)</f>
        <v>0</v>
      </c>
    </row>
    <row r="35" spans="1:2">
      <c r="A35" s="210" t="s">
        <v>2001</v>
      </c>
      <c r="B35" s="208">
        <v>0</v>
      </c>
    </row>
    <row r="36" spans="1:2">
      <c r="A36" s="210" t="s">
        <v>2002</v>
      </c>
      <c r="B36" s="208">
        <v>0</v>
      </c>
    </row>
    <row r="37" spans="1:2">
      <c r="A37" s="209" t="s">
        <v>2003</v>
      </c>
      <c r="B37" s="208">
        <v>0</v>
      </c>
    </row>
    <row r="38" spans="1:2">
      <c r="A38" s="209" t="s">
        <v>2004</v>
      </c>
      <c r="B38" s="208">
        <v>0</v>
      </c>
    </row>
    <row r="39" spans="1:2">
      <c r="A39" s="209" t="s">
        <v>2005</v>
      </c>
      <c r="B39" s="208">
        <v>0</v>
      </c>
    </row>
    <row r="40" spans="1:2">
      <c r="A40" s="209" t="s">
        <v>2006</v>
      </c>
      <c r="B40" s="208">
        <v>0</v>
      </c>
    </row>
    <row r="41" spans="1:2">
      <c r="A41" s="209" t="s">
        <v>2007</v>
      </c>
      <c r="B41" s="208">
        <f>SUM(B42:B43)</f>
        <v>0</v>
      </c>
    </row>
    <row r="42" spans="1:2">
      <c r="A42" s="210" t="s">
        <v>2008</v>
      </c>
      <c r="B42" s="208">
        <v>0</v>
      </c>
    </row>
    <row r="43" spans="1:2">
      <c r="A43" s="210" t="s">
        <v>2009</v>
      </c>
      <c r="B43" s="208">
        <v>0</v>
      </c>
    </row>
    <row r="44" spans="1:2">
      <c r="A44" s="209" t="s">
        <v>2010</v>
      </c>
      <c r="B44" s="208">
        <v>4447</v>
      </c>
    </row>
    <row r="45" spans="1:2">
      <c r="A45" s="209" t="s">
        <v>2011</v>
      </c>
      <c r="B45" s="208">
        <f>SUM(B46:B52)</f>
        <v>0</v>
      </c>
    </row>
    <row r="46" spans="1:2">
      <c r="A46" s="210" t="s">
        <v>2012</v>
      </c>
      <c r="B46" s="208">
        <v>0</v>
      </c>
    </row>
    <row r="47" spans="1:2">
      <c r="A47" s="210" t="s">
        <v>2013</v>
      </c>
      <c r="B47" s="208">
        <v>0</v>
      </c>
    </row>
    <row r="48" spans="1:2">
      <c r="A48" s="210" t="s">
        <v>2014</v>
      </c>
      <c r="B48" s="208">
        <v>0</v>
      </c>
    </row>
    <row r="49" spans="1:2">
      <c r="A49" s="210" t="s">
        <v>2015</v>
      </c>
      <c r="B49" s="208">
        <v>0</v>
      </c>
    </row>
    <row r="50" spans="1:2">
      <c r="A50" s="210" t="s">
        <v>2016</v>
      </c>
      <c r="B50" s="208">
        <v>0</v>
      </c>
    </row>
    <row r="51" spans="1:2">
      <c r="A51" s="210" t="s">
        <v>2017</v>
      </c>
      <c r="B51" s="208">
        <v>0</v>
      </c>
    </row>
    <row r="52" spans="1:2">
      <c r="A52" s="210" t="s">
        <v>2018</v>
      </c>
      <c r="B52" s="212">
        <v>0</v>
      </c>
    </row>
    <row r="53" spans="1:2">
      <c r="A53" s="230" t="s">
        <v>2019</v>
      </c>
      <c r="B53" s="208">
        <v>0</v>
      </c>
    </row>
    <row r="54" spans="1:2">
      <c r="A54" s="209" t="s">
        <v>2020</v>
      </c>
      <c r="B54" s="213">
        <v>0</v>
      </c>
    </row>
    <row r="55" spans="1:2">
      <c r="A55" s="209" t="s">
        <v>2021</v>
      </c>
      <c r="B55" s="208">
        <f>SUM(B56:B58,B62:B67,B70:B71)</f>
        <v>0</v>
      </c>
    </row>
    <row r="56" spans="1:2">
      <c r="A56" s="209" t="s">
        <v>2022</v>
      </c>
      <c r="B56" s="208">
        <v>0</v>
      </c>
    </row>
    <row r="57" spans="1:2">
      <c r="A57" s="209" t="s">
        <v>2023</v>
      </c>
      <c r="B57" s="208">
        <v>0</v>
      </c>
    </row>
    <row r="58" spans="1:2">
      <c r="A58" s="209" t="s">
        <v>2024</v>
      </c>
      <c r="B58" s="208">
        <f>SUM(B59:B61)</f>
        <v>0</v>
      </c>
    </row>
    <row r="59" spans="1:2">
      <c r="A59" s="210" t="s">
        <v>2025</v>
      </c>
      <c r="B59" s="208">
        <v>0</v>
      </c>
    </row>
    <row r="60" spans="1:2">
      <c r="A60" s="210" t="s">
        <v>2026</v>
      </c>
      <c r="B60" s="208">
        <v>0</v>
      </c>
    </row>
    <row r="61" spans="1:2">
      <c r="A61" s="210" t="s">
        <v>2027</v>
      </c>
      <c r="B61" s="208">
        <v>0</v>
      </c>
    </row>
    <row r="62" spans="1:2">
      <c r="A62" s="209" t="s">
        <v>2028</v>
      </c>
      <c r="B62" s="208">
        <v>0</v>
      </c>
    </row>
    <row r="63" spans="1:2">
      <c r="A63" s="209" t="s">
        <v>2029</v>
      </c>
      <c r="B63" s="208">
        <v>0</v>
      </c>
    </row>
    <row r="64" spans="1:2">
      <c r="A64" s="209" t="s">
        <v>2030</v>
      </c>
      <c r="B64" s="208">
        <v>0</v>
      </c>
    </row>
    <row r="65" spans="1:2">
      <c r="A65" s="209" t="s">
        <v>2031</v>
      </c>
      <c r="B65" s="208">
        <v>0</v>
      </c>
    </row>
    <row r="66" spans="1:2">
      <c r="A66" s="209" t="s">
        <v>2032</v>
      </c>
      <c r="B66" s="208">
        <v>0</v>
      </c>
    </row>
    <row r="67" spans="1:2">
      <c r="A67" s="209" t="s">
        <v>2033</v>
      </c>
      <c r="B67" s="208">
        <f>SUM(B68:B69)</f>
        <v>0</v>
      </c>
    </row>
    <row r="68" spans="1:2">
      <c r="A68" s="210" t="s">
        <v>2034</v>
      </c>
      <c r="B68" s="208">
        <v>0</v>
      </c>
    </row>
    <row r="69" spans="1:2">
      <c r="A69" s="210" t="s">
        <v>2035</v>
      </c>
      <c r="B69" s="208">
        <v>0</v>
      </c>
    </row>
    <row r="70" spans="1:2">
      <c r="A70" s="209" t="s">
        <v>2036</v>
      </c>
      <c r="B70" s="208">
        <v>0</v>
      </c>
    </row>
    <row r="71" spans="1:2">
      <c r="A71" s="209" t="s">
        <v>2037</v>
      </c>
      <c r="B71" s="208">
        <f>SUM(B72:B73)</f>
        <v>0</v>
      </c>
    </row>
    <row r="72" spans="1:2">
      <c r="A72" s="210" t="s">
        <v>2038</v>
      </c>
      <c r="B72" s="208">
        <v>0</v>
      </c>
    </row>
    <row r="73" spans="1:2">
      <c r="A73" s="210" t="s">
        <v>2039</v>
      </c>
      <c r="B73" s="208">
        <v>0</v>
      </c>
    </row>
  </sheetData>
  <mergeCells count="129">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s>
  <printOptions horizontalCentered="1"/>
  <pageMargins left="0.708333333333333" right="1.10208333333333" top="0.590277777777778" bottom="0.432638888888889" header="0" footer="0"/>
  <pageSetup paperSize="9" scale="99" orientation="portrait" blackAndWhite="1" horizont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67"/>
  <sheetViews>
    <sheetView showGridLines="0" showZeros="0" zoomScaleSheetLayoutView="60" workbookViewId="0">
      <selection activeCell="A4" sqref="A4:B267"/>
    </sheetView>
  </sheetViews>
  <sheetFormatPr defaultColWidth="9.16666666666667" defaultRowHeight="14.25"/>
  <cols>
    <col min="1" max="1" width="50.625" style="185" customWidth="1"/>
    <col min="2" max="2" width="20.625" style="185" customWidth="1"/>
    <col min="3" max="5" width="9.375" style="187" customWidth="1"/>
    <col min="6" max="242" width="9.16666666666667" style="187" customWidth="1"/>
    <col min="243" max="16384" width="9.16666666666667" style="187"/>
  </cols>
  <sheetData>
    <row r="1" s="185" customFormat="1" ht="30" customHeight="1" spans="1:253">
      <c r="A1" s="188" t="s">
        <v>2271</v>
      </c>
      <c r="B1" s="189"/>
      <c r="C1" s="188"/>
      <c r="D1" s="188"/>
      <c r="E1" s="189"/>
      <c r="F1" s="188"/>
      <c r="G1" s="189"/>
      <c r="H1" s="188"/>
      <c r="I1" s="189"/>
      <c r="J1" s="188"/>
      <c r="K1" s="189"/>
      <c r="L1" s="188"/>
      <c r="M1" s="189"/>
      <c r="N1" s="188"/>
      <c r="O1" s="189"/>
      <c r="P1" s="188"/>
      <c r="Q1" s="189"/>
      <c r="R1" s="188"/>
      <c r="S1" s="189"/>
      <c r="T1" s="188"/>
      <c r="U1" s="189"/>
      <c r="V1" s="188"/>
      <c r="W1" s="189"/>
      <c r="X1" s="188"/>
      <c r="Y1" s="189"/>
      <c r="Z1" s="188"/>
      <c r="AA1" s="189"/>
      <c r="AB1" s="188"/>
      <c r="AC1" s="189"/>
      <c r="AD1" s="188"/>
      <c r="AE1" s="189"/>
      <c r="AF1" s="188"/>
      <c r="AG1" s="189"/>
      <c r="AH1" s="188"/>
      <c r="AI1" s="189"/>
      <c r="AJ1" s="188"/>
      <c r="AK1" s="189"/>
      <c r="AL1" s="188"/>
      <c r="AM1" s="189"/>
      <c r="AN1" s="188"/>
      <c r="AO1" s="189"/>
      <c r="AP1" s="188"/>
      <c r="AQ1" s="189"/>
      <c r="AR1" s="188"/>
      <c r="AS1" s="189"/>
      <c r="AT1" s="188"/>
      <c r="AU1" s="189"/>
      <c r="AV1" s="188"/>
      <c r="AW1" s="189"/>
      <c r="AX1" s="188"/>
      <c r="AY1" s="189"/>
      <c r="AZ1" s="188"/>
      <c r="BA1" s="189"/>
      <c r="BB1" s="188"/>
      <c r="BC1" s="189"/>
      <c r="BD1" s="188"/>
      <c r="BE1" s="189"/>
      <c r="BF1" s="188"/>
      <c r="BG1" s="189"/>
      <c r="BH1" s="188"/>
      <c r="BI1" s="189"/>
      <c r="BJ1" s="188"/>
      <c r="BK1" s="189"/>
      <c r="BL1" s="188"/>
      <c r="BM1" s="189"/>
      <c r="BN1" s="188"/>
      <c r="BO1" s="189"/>
      <c r="BP1" s="188"/>
      <c r="BQ1" s="189"/>
      <c r="BR1" s="188"/>
      <c r="BS1" s="189"/>
      <c r="BT1" s="188"/>
      <c r="BU1" s="189"/>
      <c r="BV1" s="188"/>
      <c r="BW1" s="189"/>
      <c r="BX1" s="188"/>
      <c r="BY1" s="189"/>
      <c r="BZ1" s="188"/>
      <c r="CA1" s="189"/>
      <c r="CB1" s="188"/>
      <c r="CC1" s="189"/>
      <c r="CD1" s="188"/>
      <c r="CE1" s="189"/>
      <c r="CF1" s="188"/>
      <c r="CG1" s="189"/>
      <c r="CH1" s="188"/>
      <c r="CI1" s="189"/>
      <c r="CJ1" s="188"/>
      <c r="CK1" s="189"/>
      <c r="CL1" s="188"/>
      <c r="CM1" s="189"/>
      <c r="CN1" s="188"/>
      <c r="CO1" s="189"/>
      <c r="CP1" s="188"/>
      <c r="CQ1" s="189"/>
      <c r="CR1" s="188"/>
      <c r="CS1" s="189"/>
      <c r="CT1" s="188"/>
      <c r="CU1" s="189"/>
      <c r="CV1" s="188"/>
      <c r="CW1" s="189"/>
      <c r="CX1" s="188"/>
      <c r="CY1" s="189"/>
      <c r="CZ1" s="188"/>
      <c r="DA1" s="189"/>
      <c r="DB1" s="188"/>
      <c r="DC1" s="189"/>
      <c r="DD1" s="188"/>
      <c r="DE1" s="189"/>
      <c r="DF1" s="188"/>
      <c r="DG1" s="189"/>
      <c r="DH1" s="188"/>
      <c r="DI1" s="189"/>
      <c r="DJ1" s="188"/>
      <c r="DK1" s="189"/>
      <c r="DL1" s="188"/>
      <c r="DM1" s="189"/>
      <c r="DN1" s="188"/>
      <c r="DO1" s="189"/>
      <c r="DP1" s="188"/>
      <c r="DQ1" s="189"/>
      <c r="DR1" s="188"/>
      <c r="DS1" s="189"/>
      <c r="DT1" s="188"/>
      <c r="DU1" s="189"/>
      <c r="DV1" s="188"/>
      <c r="DW1" s="189"/>
      <c r="DX1" s="188"/>
      <c r="DY1" s="189"/>
      <c r="DZ1" s="188"/>
      <c r="EA1" s="189"/>
      <c r="EB1" s="188"/>
      <c r="EC1" s="189"/>
      <c r="ED1" s="188"/>
      <c r="EE1" s="189"/>
      <c r="EF1" s="188"/>
      <c r="EG1" s="189"/>
      <c r="EH1" s="188"/>
      <c r="EI1" s="189"/>
      <c r="EJ1" s="188"/>
      <c r="EK1" s="189"/>
      <c r="EL1" s="188"/>
      <c r="EM1" s="189"/>
      <c r="EN1" s="188"/>
      <c r="EO1" s="189"/>
      <c r="EP1" s="188"/>
      <c r="EQ1" s="189"/>
      <c r="ER1" s="188"/>
      <c r="ES1" s="189"/>
      <c r="ET1" s="188"/>
      <c r="EU1" s="189"/>
      <c r="EV1" s="188"/>
      <c r="EW1" s="189"/>
      <c r="EX1" s="188"/>
      <c r="EY1" s="189"/>
      <c r="EZ1" s="188"/>
      <c r="FA1" s="189"/>
      <c r="FB1" s="188"/>
      <c r="FC1" s="189"/>
      <c r="FD1" s="188"/>
      <c r="FE1" s="189"/>
      <c r="FF1" s="188"/>
      <c r="FG1" s="189"/>
      <c r="FH1" s="188"/>
      <c r="FI1" s="189"/>
      <c r="FJ1" s="188"/>
      <c r="FK1" s="189"/>
      <c r="FL1" s="188"/>
      <c r="FM1" s="189"/>
      <c r="FN1" s="188"/>
      <c r="FO1" s="189"/>
      <c r="FP1" s="188"/>
      <c r="FQ1" s="189"/>
      <c r="FR1" s="188"/>
      <c r="FS1" s="189"/>
      <c r="FT1" s="188"/>
      <c r="FU1" s="189"/>
      <c r="FV1" s="188"/>
      <c r="FW1" s="189"/>
      <c r="FX1" s="188"/>
      <c r="FY1" s="189"/>
      <c r="FZ1" s="188"/>
      <c r="GA1" s="189"/>
      <c r="GB1" s="188"/>
      <c r="GC1" s="189"/>
      <c r="GD1" s="188"/>
      <c r="GE1" s="189"/>
      <c r="GF1" s="188"/>
      <c r="GG1" s="189"/>
      <c r="GH1" s="188"/>
      <c r="GI1" s="189"/>
      <c r="GJ1" s="188"/>
      <c r="GK1" s="189"/>
      <c r="GL1" s="188"/>
      <c r="GM1" s="189"/>
      <c r="GN1" s="188"/>
      <c r="GO1" s="189"/>
      <c r="GP1" s="188"/>
      <c r="GQ1" s="189"/>
      <c r="GR1" s="188"/>
      <c r="GS1" s="189"/>
      <c r="GT1" s="188"/>
      <c r="GU1" s="189"/>
      <c r="GV1" s="188"/>
      <c r="GW1" s="189"/>
      <c r="GX1" s="188"/>
      <c r="GY1" s="189"/>
      <c r="GZ1" s="188"/>
      <c r="HA1" s="189"/>
      <c r="HB1" s="188"/>
      <c r="HC1" s="189"/>
      <c r="HD1" s="188"/>
      <c r="HE1" s="189"/>
      <c r="HF1" s="188"/>
      <c r="HG1" s="189"/>
      <c r="HH1" s="188"/>
      <c r="HI1" s="189"/>
      <c r="HJ1" s="188"/>
      <c r="HK1" s="189"/>
      <c r="HL1" s="188"/>
      <c r="HM1" s="189"/>
      <c r="HN1" s="188"/>
      <c r="HO1" s="189"/>
      <c r="HP1" s="188"/>
      <c r="HQ1" s="189"/>
      <c r="HR1" s="188"/>
      <c r="HS1" s="189"/>
      <c r="HT1" s="188"/>
      <c r="HU1" s="189"/>
      <c r="HV1" s="188"/>
      <c r="HW1" s="189"/>
      <c r="HX1" s="188"/>
      <c r="HY1" s="189"/>
      <c r="HZ1" s="188"/>
      <c r="IA1" s="189"/>
      <c r="IB1" s="188"/>
      <c r="IC1" s="189"/>
      <c r="ID1" s="188"/>
      <c r="IE1" s="189"/>
      <c r="IF1" s="188"/>
      <c r="IG1" s="189"/>
      <c r="IH1" s="188"/>
      <c r="II1" s="189"/>
      <c r="IJ1" s="188"/>
      <c r="IK1" s="189"/>
      <c r="IL1" s="188"/>
      <c r="IM1" s="189"/>
      <c r="IN1" s="188"/>
      <c r="IO1" s="189"/>
      <c r="IP1" s="188"/>
      <c r="IQ1" s="189"/>
      <c r="IR1" s="188"/>
      <c r="IS1" s="189"/>
    </row>
    <row r="2" s="197" customFormat="1" ht="18" customHeight="1" spans="1:2">
      <c r="A2" s="206" t="s">
        <v>35</v>
      </c>
      <c r="B2" s="226"/>
    </row>
    <row r="3" s="197" customFormat="1" ht="18" customHeight="1" spans="1:2">
      <c r="A3" s="193" t="s">
        <v>36</v>
      </c>
      <c r="B3" s="193" t="s">
        <v>37</v>
      </c>
    </row>
    <row r="4" s="197" customFormat="1" ht="18" customHeight="1" spans="1:2">
      <c r="A4" s="193" t="s">
        <v>2041</v>
      </c>
      <c r="B4" s="208">
        <f>SUM(B5,B13,B29,B41,B52,B110,B134,B177,B182,B186,B213,B230,B247)</f>
        <v>374792</v>
      </c>
    </row>
    <row r="5" s="197" customFormat="1" ht="18" customHeight="1" spans="1:2">
      <c r="A5" s="209" t="s">
        <v>986</v>
      </c>
      <c r="B5" s="208">
        <f>B6</f>
        <v>0</v>
      </c>
    </row>
    <row r="6" s="197" customFormat="1" ht="18" customHeight="1" spans="1:2">
      <c r="A6" s="209" t="s">
        <v>2042</v>
      </c>
      <c r="B6" s="208">
        <f>SUM(B7:B12)</f>
        <v>0</v>
      </c>
    </row>
    <row r="7" s="197" customFormat="1" ht="18" customHeight="1" spans="1:2">
      <c r="A7" s="210" t="s">
        <v>2043</v>
      </c>
      <c r="B7" s="208">
        <v>0</v>
      </c>
    </row>
    <row r="8" s="197" customFormat="1" ht="18" customHeight="1" spans="1:2">
      <c r="A8" s="210" t="s">
        <v>2044</v>
      </c>
      <c r="B8" s="208">
        <v>0</v>
      </c>
    </row>
    <row r="9" s="197" customFormat="1" ht="18" customHeight="1" spans="1:2">
      <c r="A9" s="210" t="s">
        <v>2045</v>
      </c>
      <c r="B9" s="208">
        <v>0</v>
      </c>
    </row>
    <row r="10" s="197" customFormat="1" ht="18" customHeight="1" spans="1:2">
      <c r="A10" s="210" t="s">
        <v>2046</v>
      </c>
      <c r="B10" s="208">
        <v>0</v>
      </c>
    </row>
    <row r="11" s="197" customFormat="1" ht="18" customHeight="1" spans="1:2">
      <c r="A11" s="210" t="s">
        <v>2047</v>
      </c>
      <c r="B11" s="208">
        <v>0</v>
      </c>
    </row>
    <row r="12" s="197" customFormat="1" ht="18" customHeight="1" spans="1:2">
      <c r="A12" s="210" t="s">
        <v>2048</v>
      </c>
      <c r="B12" s="208">
        <v>0</v>
      </c>
    </row>
    <row r="13" s="197" customFormat="1" ht="18" customHeight="1" spans="1:2">
      <c r="A13" s="209" t="s">
        <v>1035</v>
      </c>
      <c r="B13" s="208">
        <f>SUM(B14,B20,B26)</f>
        <v>339</v>
      </c>
    </row>
    <row r="14" s="197" customFormat="1" ht="18" customHeight="1" spans="1:2">
      <c r="A14" s="209" t="s">
        <v>2049</v>
      </c>
      <c r="B14" s="208">
        <f>SUM(B15:B19)</f>
        <v>339</v>
      </c>
    </row>
    <row r="15" s="197" customFormat="1" ht="18" customHeight="1" spans="1:2">
      <c r="A15" s="210" t="s">
        <v>2050</v>
      </c>
      <c r="B15" s="208">
        <v>118</v>
      </c>
    </row>
    <row r="16" s="197" customFormat="1" ht="18" customHeight="1" spans="1:2">
      <c r="A16" s="210" t="s">
        <v>2051</v>
      </c>
      <c r="B16" s="208">
        <v>99</v>
      </c>
    </row>
    <row r="17" s="197" customFormat="1" ht="18" customHeight="1" spans="1:2">
      <c r="A17" s="210" t="s">
        <v>2052</v>
      </c>
      <c r="B17" s="208">
        <v>0</v>
      </c>
    </row>
    <row r="18" s="197" customFormat="1" ht="18" customHeight="1" spans="1:2">
      <c r="A18" s="210" t="s">
        <v>2053</v>
      </c>
      <c r="B18" s="208">
        <v>0</v>
      </c>
    </row>
    <row r="19" s="197" customFormat="1" ht="18" customHeight="1" spans="1:2">
      <c r="A19" s="210" t="s">
        <v>2054</v>
      </c>
      <c r="B19" s="208">
        <v>122</v>
      </c>
    </row>
    <row r="20" s="197" customFormat="1" ht="18" customHeight="1" spans="1:2">
      <c r="A20" s="209" t="s">
        <v>2055</v>
      </c>
      <c r="B20" s="208">
        <f>SUM(B21:B25)</f>
        <v>0</v>
      </c>
    </row>
    <row r="21" s="197" customFormat="1" ht="18" customHeight="1" spans="1:2">
      <c r="A21" s="210" t="s">
        <v>2056</v>
      </c>
      <c r="B21" s="208">
        <v>0</v>
      </c>
    </row>
    <row r="22" s="197" customFormat="1" ht="18" customHeight="1" spans="1:2">
      <c r="A22" s="210" t="s">
        <v>2057</v>
      </c>
      <c r="B22" s="208">
        <v>0</v>
      </c>
    </row>
    <row r="23" s="197" customFormat="1" ht="18" customHeight="1" spans="1:2">
      <c r="A23" s="210" t="s">
        <v>2058</v>
      </c>
      <c r="B23" s="208">
        <v>0</v>
      </c>
    </row>
    <row r="24" s="197" customFormat="1" ht="18" customHeight="1" spans="1:2">
      <c r="A24" s="210" t="s">
        <v>2059</v>
      </c>
      <c r="B24" s="208">
        <v>0</v>
      </c>
    </row>
    <row r="25" s="197" customFormat="1" ht="18" customHeight="1" spans="1:2">
      <c r="A25" s="210" t="s">
        <v>2060</v>
      </c>
      <c r="B25" s="208">
        <v>0</v>
      </c>
    </row>
    <row r="26" s="197" customFormat="1" ht="18" customHeight="1" spans="1:2">
      <c r="A26" s="209" t="s">
        <v>2061</v>
      </c>
      <c r="B26" s="208">
        <f>SUM(B27:B28)</f>
        <v>0</v>
      </c>
    </row>
    <row r="27" s="197" customFormat="1" ht="18" customHeight="1" spans="1:2">
      <c r="A27" s="210" t="s">
        <v>2062</v>
      </c>
      <c r="B27" s="208">
        <v>0</v>
      </c>
    </row>
    <row r="28" s="197" customFormat="1" ht="18" customHeight="1" spans="1:2">
      <c r="A28" s="210" t="s">
        <v>2063</v>
      </c>
      <c r="B28" s="208">
        <v>0</v>
      </c>
    </row>
    <row r="29" s="197" customFormat="1" ht="18" customHeight="1" spans="1:2">
      <c r="A29" s="209" t="s">
        <v>1077</v>
      </c>
      <c r="B29" s="208">
        <f>SUM(B30,B34,B38)</f>
        <v>0</v>
      </c>
    </row>
    <row r="30" s="197" customFormat="1" ht="18" customHeight="1" spans="1:2">
      <c r="A30" s="209" t="s">
        <v>2064</v>
      </c>
      <c r="B30" s="208">
        <f>SUM(B31:B33)</f>
        <v>0</v>
      </c>
    </row>
    <row r="31" s="197" customFormat="1" ht="18" customHeight="1" spans="1:2">
      <c r="A31" s="210" t="s">
        <v>2065</v>
      </c>
      <c r="B31" s="208">
        <v>0</v>
      </c>
    </row>
    <row r="32" s="197" customFormat="1" ht="18" customHeight="1" spans="1:2">
      <c r="A32" s="210" t="s">
        <v>2066</v>
      </c>
      <c r="B32" s="208">
        <v>0</v>
      </c>
    </row>
    <row r="33" s="197" customFormat="1" ht="18" customHeight="1" spans="1:2">
      <c r="A33" s="210" t="s">
        <v>2067</v>
      </c>
      <c r="B33" s="208">
        <v>0</v>
      </c>
    </row>
    <row r="34" s="197" customFormat="1" ht="18" customHeight="1" spans="1:2">
      <c r="A34" s="209" t="s">
        <v>2068</v>
      </c>
      <c r="B34" s="208">
        <f>SUM(B35:B37)</f>
        <v>0</v>
      </c>
    </row>
    <row r="35" s="197" customFormat="1" ht="18" customHeight="1" spans="1:2">
      <c r="A35" s="210" t="s">
        <v>2065</v>
      </c>
      <c r="B35" s="208">
        <v>0</v>
      </c>
    </row>
    <row r="36" s="197" customFormat="1" ht="18" customHeight="1" spans="1:2">
      <c r="A36" s="210" t="s">
        <v>2066</v>
      </c>
      <c r="B36" s="208">
        <v>0</v>
      </c>
    </row>
    <row r="37" s="197" customFormat="1" ht="18" customHeight="1" spans="1:2">
      <c r="A37" s="210" t="s">
        <v>2069</v>
      </c>
      <c r="B37" s="208">
        <v>0</v>
      </c>
    </row>
    <row r="38" spans="1:2">
      <c r="A38" s="209" t="s">
        <v>2070</v>
      </c>
      <c r="B38" s="208">
        <f>SUM(B39:B40)</f>
        <v>0</v>
      </c>
    </row>
    <row r="39" spans="1:2">
      <c r="A39" s="210" t="s">
        <v>2066</v>
      </c>
      <c r="B39" s="208">
        <v>0</v>
      </c>
    </row>
    <row r="40" spans="1:2">
      <c r="A40" s="210" t="s">
        <v>2071</v>
      </c>
      <c r="B40" s="208">
        <v>0</v>
      </c>
    </row>
    <row r="41" spans="1:2">
      <c r="A41" s="209" t="s">
        <v>1251</v>
      </c>
      <c r="B41" s="208">
        <f>SUM(B42,B47)</f>
        <v>0</v>
      </c>
    </row>
    <row r="42" spans="1:2">
      <c r="A42" s="209" t="s">
        <v>2072</v>
      </c>
      <c r="B42" s="208">
        <f>SUM(B43:B46)</f>
        <v>0</v>
      </c>
    </row>
    <row r="43" spans="1:2">
      <c r="A43" s="210" t="s">
        <v>2073</v>
      </c>
      <c r="B43" s="208">
        <v>0</v>
      </c>
    </row>
    <row r="44" spans="1:2">
      <c r="A44" s="210" t="s">
        <v>2074</v>
      </c>
      <c r="B44" s="208">
        <v>0</v>
      </c>
    </row>
    <row r="45" spans="1:2">
      <c r="A45" s="210" t="s">
        <v>2075</v>
      </c>
      <c r="B45" s="208">
        <v>0</v>
      </c>
    </row>
    <row r="46" spans="1:2">
      <c r="A46" s="210" t="s">
        <v>2076</v>
      </c>
      <c r="B46" s="208">
        <v>0</v>
      </c>
    </row>
    <row r="47" spans="1:2">
      <c r="A47" s="209" t="s">
        <v>2077</v>
      </c>
      <c r="B47" s="208">
        <f>SUM(B48:B51)</f>
        <v>0</v>
      </c>
    </row>
    <row r="48" spans="1:2">
      <c r="A48" s="210" t="s">
        <v>2078</v>
      </c>
      <c r="B48" s="208">
        <v>0</v>
      </c>
    </row>
    <row r="49" spans="1:2">
      <c r="A49" s="210" t="s">
        <v>2079</v>
      </c>
      <c r="B49" s="208">
        <v>0</v>
      </c>
    </row>
    <row r="50" spans="1:2">
      <c r="A50" s="210" t="s">
        <v>2080</v>
      </c>
      <c r="B50" s="208">
        <v>0</v>
      </c>
    </row>
    <row r="51" spans="1:2">
      <c r="A51" s="210" t="s">
        <v>2081</v>
      </c>
      <c r="B51" s="208">
        <v>0</v>
      </c>
    </row>
    <row r="52" spans="1:2">
      <c r="A52" s="209" t="s">
        <v>1320</v>
      </c>
      <c r="B52" s="208">
        <f>SUM(B53,B69,B73:B74,B80,B84,B88,B92,B98,B101)</f>
        <v>201909</v>
      </c>
    </row>
    <row r="53" spans="1:2">
      <c r="A53" s="209" t="s">
        <v>2082</v>
      </c>
      <c r="B53" s="208">
        <f>SUM(B54:B68)</f>
        <v>147484</v>
      </c>
    </row>
    <row r="54" spans="1:2">
      <c r="A54" s="210" t="s">
        <v>2083</v>
      </c>
      <c r="B54" s="208">
        <v>719</v>
      </c>
    </row>
    <row r="55" spans="1:2">
      <c r="A55" s="210" t="s">
        <v>2084</v>
      </c>
      <c r="B55" s="208">
        <v>0</v>
      </c>
    </row>
    <row r="56" spans="1:2">
      <c r="A56" s="210" t="s">
        <v>2085</v>
      </c>
      <c r="B56" s="208">
        <v>140629</v>
      </c>
    </row>
    <row r="57" spans="1:2">
      <c r="A57" s="210" t="s">
        <v>2086</v>
      </c>
      <c r="B57" s="208">
        <v>0</v>
      </c>
    </row>
    <row r="58" spans="1:2">
      <c r="A58" s="210" t="s">
        <v>2087</v>
      </c>
      <c r="B58" s="208">
        <v>0</v>
      </c>
    </row>
    <row r="59" spans="1:2">
      <c r="A59" s="210" t="s">
        <v>2088</v>
      </c>
      <c r="B59" s="208">
        <v>0</v>
      </c>
    </row>
    <row r="60" spans="1:2">
      <c r="A60" s="210" t="s">
        <v>2089</v>
      </c>
      <c r="B60" s="208">
        <v>0</v>
      </c>
    </row>
    <row r="61" spans="1:2">
      <c r="A61" s="210" t="s">
        <v>2090</v>
      </c>
      <c r="B61" s="208">
        <v>0</v>
      </c>
    </row>
    <row r="62" spans="1:2">
      <c r="A62" s="210" t="s">
        <v>2091</v>
      </c>
      <c r="B62" s="208">
        <v>0</v>
      </c>
    </row>
    <row r="63" spans="1:2">
      <c r="A63" s="210" t="s">
        <v>2092</v>
      </c>
      <c r="B63" s="208">
        <v>0</v>
      </c>
    </row>
    <row r="64" spans="1:2">
      <c r="A64" s="210" t="s">
        <v>1615</v>
      </c>
      <c r="B64" s="208">
        <v>0</v>
      </c>
    </row>
    <row r="65" spans="1:2">
      <c r="A65" s="210" t="s">
        <v>2093</v>
      </c>
      <c r="B65" s="208">
        <v>0</v>
      </c>
    </row>
    <row r="66" spans="1:2">
      <c r="A66" s="210" t="s">
        <v>2094</v>
      </c>
      <c r="B66" s="208">
        <v>0</v>
      </c>
    </row>
    <row r="67" spans="1:2">
      <c r="A67" s="210" t="s">
        <v>2095</v>
      </c>
      <c r="B67" s="208">
        <v>0</v>
      </c>
    </row>
    <row r="68" spans="1:2">
      <c r="A68" s="210" t="s">
        <v>2096</v>
      </c>
      <c r="B68" s="208">
        <v>6136</v>
      </c>
    </row>
    <row r="69" spans="1:2">
      <c r="A69" s="209" t="s">
        <v>2097</v>
      </c>
      <c r="B69" s="208">
        <f>SUM(B70:B72)</f>
        <v>0</v>
      </c>
    </row>
    <row r="70" spans="1:2">
      <c r="A70" s="210" t="s">
        <v>2083</v>
      </c>
      <c r="B70" s="208">
        <v>0</v>
      </c>
    </row>
    <row r="71" spans="1:2">
      <c r="A71" s="210" t="s">
        <v>2084</v>
      </c>
      <c r="B71" s="208">
        <v>0</v>
      </c>
    </row>
    <row r="72" spans="1:2">
      <c r="A72" s="210" t="s">
        <v>2098</v>
      </c>
      <c r="B72" s="208">
        <v>0</v>
      </c>
    </row>
    <row r="73" spans="1:2">
      <c r="A73" s="209" t="s">
        <v>2099</v>
      </c>
      <c r="B73" s="208">
        <v>0</v>
      </c>
    </row>
    <row r="74" spans="1:2">
      <c r="A74" s="209" t="s">
        <v>2100</v>
      </c>
      <c r="B74" s="208">
        <f>SUM(B75:B79)</f>
        <v>625</v>
      </c>
    </row>
    <row r="75" spans="1:2">
      <c r="A75" s="210" t="s">
        <v>2101</v>
      </c>
      <c r="B75" s="208">
        <v>0</v>
      </c>
    </row>
    <row r="76" spans="1:2">
      <c r="A76" s="210" t="s">
        <v>2102</v>
      </c>
      <c r="B76" s="208">
        <v>0</v>
      </c>
    </row>
    <row r="77" spans="1:2">
      <c r="A77" s="210" t="s">
        <v>2103</v>
      </c>
      <c r="B77" s="208">
        <v>0</v>
      </c>
    </row>
    <row r="78" spans="1:2">
      <c r="A78" s="210" t="s">
        <v>2104</v>
      </c>
      <c r="B78" s="208">
        <v>0</v>
      </c>
    </row>
    <row r="79" spans="1:2">
      <c r="A79" s="210" t="s">
        <v>2105</v>
      </c>
      <c r="B79" s="208">
        <v>625</v>
      </c>
    </row>
    <row r="80" spans="1:2">
      <c r="A80" s="209" t="s">
        <v>2106</v>
      </c>
      <c r="B80" s="208">
        <f>SUM(B81:B83)</f>
        <v>3800</v>
      </c>
    </row>
    <row r="81" spans="1:2">
      <c r="A81" s="210" t="s">
        <v>2107</v>
      </c>
      <c r="B81" s="208">
        <v>3800</v>
      </c>
    </row>
    <row r="82" spans="1:2">
      <c r="A82" s="210" t="s">
        <v>2108</v>
      </c>
      <c r="B82" s="208">
        <v>0</v>
      </c>
    </row>
    <row r="83" spans="1:2">
      <c r="A83" s="210" t="s">
        <v>2109</v>
      </c>
      <c r="B83" s="208">
        <v>0</v>
      </c>
    </row>
    <row r="84" spans="1:2">
      <c r="A84" s="209" t="s">
        <v>2110</v>
      </c>
      <c r="B84" s="208">
        <f>SUM(B85:B87)</f>
        <v>0</v>
      </c>
    </row>
    <row r="85" spans="1:2">
      <c r="A85" s="210" t="s">
        <v>2111</v>
      </c>
      <c r="B85" s="208">
        <v>0</v>
      </c>
    </row>
    <row r="86" spans="1:2">
      <c r="A86" s="210" t="s">
        <v>2112</v>
      </c>
      <c r="B86" s="208">
        <v>0</v>
      </c>
    </row>
    <row r="87" spans="1:2">
      <c r="A87" s="210" t="s">
        <v>2113</v>
      </c>
      <c r="B87" s="208">
        <v>0</v>
      </c>
    </row>
    <row r="88" spans="1:2">
      <c r="A88" s="209" t="s">
        <v>2114</v>
      </c>
      <c r="B88" s="208">
        <f>SUM(B89:B91)</f>
        <v>50000</v>
      </c>
    </row>
    <row r="89" spans="1:2">
      <c r="A89" s="210" t="s">
        <v>2111</v>
      </c>
      <c r="B89" s="208">
        <v>0</v>
      </c>
    </row>
    <row r="90" spans="1:2">
      <c r="A90" s="210" t="s">
        <v>2112</v>
      </c>
      <c r="B90" s="208">
        <v>0</v>
      </c>
    </row>
    <row r="91" spans="1:2">
      <c r="A91" s="210" t="s">
        <v>2115</v>
      </c>
      <c r="B91" s="208">
        <v>50000</v>
      </c>
    </row>
    <row r="92" spans="1:2">
      <c r="A92" s="209" t="s">
        <v>2116</v>
      </c>
      <c r="B92" s="208">
        <f>SUM(B93:B97)</f>
        <v>0</v>
      </c>
    </row>
    <row r="93" spans="1:2">
      <c r="A93" s="210" t="s">
        <v>2117</v>
      </c>
      <c r="B93" s="208">
        <v>0</v>
      </c>
    </row>
    <row r="94" spans="1:2">
      <c r="A94" s="210" t="s">
        <v>2118</v>
      </c>
      <c r="B94" s="208">
        <v>0</v>
      </c>
    </row>
    <row r="95" spans="1:2">
      <c r="A95" s="210" t="s">
        <v>2119</v>
      </c>
      <c r="B95" s="208">
        <v>0</v>
      </c>
    </row>
    <row r="96" spans="1:2">
      <c r="A96" s="210" t="s">
        <v>2120</v>
      </c>
      <c r="B96" s="208">
        <v>0</v>
      </c>
    </row>
    <row r="97" spans="1:2">
      <c r="A97" s="210" t="s">
        <v>2121</v>
      </c>
      <c r="B97" s="208">
        <v>0</v>
      </c>
    </row>
    <row r="98" spans="1:2">
      <c r="A98" s="209" t="s">
        <v>2122</v>
      </c>
      <c r="B98" s="208">
        <f>SUM(B99:B100)</f>
        <v>0</v>
      </c>
    </row>
    <row r="99" spans="1:2">
      <c r="A99" s="210" t="s">
        <v>2123</v>
      </c>
      <c r="B99" s="208">
        <v>0</v>
      </c>
    </row>
    <row r="100" spans="1:2">
      <c r="A100" s="210" t="s">
        <v>2124</v>
      </c>
      <c r="B100" s="208">
        <v>0</v>
      </c>
    </row>
    <row r="101" spans="1:2">
      <c r="A101" s="209" t="s">
        <v>2125</v>
      </c>
      <c r="B101" s="208">
        <f>SUM(B102:B109)</f>
        <v>0</v>
      </c>
    </row>
    <row r="102" spans="1:2">
      <c r="A102" s="210" t="s">
        <v>2111</v>
      </c>
      <c r="B102" s="208">
        <v>0</v>
      </c>
    </row>
    <row r="103" spans="1:2">
      <c r="A103" s="210" t="s">
        <v>2112</v>
      </c>
      <c r="B103" s="208">
        <v>0</v>
      </c>
    </row>
    <row r="104" spans="1:2">
      <c r="A104" s="210" t="s">
        <v>2126</v>
      </c>
      <c r="B104" s="208">
        <v>0</v>
      </c>
    </row>
    <row r="105" spans="1:2">
      <c r="A105" s="210" t="s">
        <v>2127</v>
      </c>
      <c r="B105" s="208">
        <v>0</v>
      </c>
    </row>
    <row r="106" spans="1:2">
      <c r="A106" s="210" t="s">
        <v>2128</v>
      </c>
      <c r="B106" s="208">
        <v>0</v>
      </c>
    </row>
    <row r="107" spans="1:2">
      <c r="A107" s="210" t="s">
        <v>2129</v>
      </c>
      <c r="B107" s="208">
        <v>0</v>
      </c>
    </row>
    <row r="108" spans="1:2">
      <c r="A108" s="210" t="s">
        <v>2130</v>
      </c>
      <c r="B108" s="208">
        <v>0</v>
      </c>
    </row>
    <row r="109" spans="1:2">
      <c r="A109" s="210" t="s">
        <v>2131</v>
      </c>
      <c r="B109" s="208">
        <v>0</v>
      </c>
    </row>
    <row r="110" spans="1:2">
      <c r="A110" s="209" t="s">
        <v>1340</v>
      </c>
      <c r="B110" s="208">
        <f>SUM(B111,B116,B121,B126,B129)</f>
        <v>0</v>
      </c>
    </row>
    <row r="111" spans="1:2">
      <c r="A111" s="209" t="s">
        <v>2132</v>
      </c>
      <c r="B111" s="208">
        <f>SUM(B112:B115)</f>
        <v>0</v>
      </c>
    </row>
    <row r="112" spans="1:2">
      <c r="A112" s="210" t="s">
        <v>2066</v>
      </c>
      <c r="B112" s="208">
        <v>0</v>
      </c>
    </row>
    <row r="113" spans="1:2">
      <c r="A113" s="210" t="s">
        <v>2133</v>
      </c>
      <c r="B113" s="208">
        <v>0</v>
      </c>
    </row>
    <row r="114" spans="1:2">
      <c r="A114" s="210" t="s">
        <v>2134</v>
      </c>
      <c r="B114" s="208">
        <v>0</v>
      </c>
    </row>
    <row r="115" spans="1:2">
      <c r="A115" s="210" t="s">
        <v>2135</v>
      </c>
      <c r="B115" s="208">
        <v>0</v>
      </c>
    </row>
    <row r="116" spans="1:2">
      <c r="A116" s="209" t="s">
        <v>2136</v>
      </c>
      <c r="B116" s="208">
        <f>SUM(B117:B120)</f>
        <v>0</v>
      </c>
    </row>
    <row r="117" spans="1:2">
      <c r="A117" s="210" t="s">
        <v>2066</v>
      </c>
      <c r="B117" s="208">
        <v>0</v>
      </c>
    </row>
    <row r="118" spans="1:2">
      <c r="A118" s="210" t="s">
        <v>2133</v>
      </c>
      <c r="B118" s="208">
        <v>0</v>
      </c>
    </row>
    <row r="119" spans="1:2">
      <c r="A119" s="210" t="s">
        <v>2137</v>
      </c>
      <c r="B119" s="208">
        <v>0</v>
      </c>
    </row>
    <row r="120" spans="1:2">
      <c r="A120" s="210" t="s">
        <v>2138</v>
      </c>
      <c r="B120" s="208">
        <v>0</v>
      </c>
    </row>
    <row r="121" spans="1:2">
      <c r="A121" s="209" t="s">
        <v>2139</v>
      </c>
      <c r="B121" s="208">
        <f>SUM(B122:B125)</f>
        <v>0</v>
      </c>
    </row>
    <row r="122" spans="1:2">
      <c r="A122" s="210" t="s">
        <v>1402</v>
      </c>
      <c r="B122" s="208">
        <v>0</v>
      </c>
    </row>
    <row r="123" spans="1:2">
      <c r="A123" s="210" t="s">
        <v>2140</v>
      </c>
      <c r="B123" s="208">
        <v>0</v>
      </c>
    </row>
    <row r="124" spans="1:2">
      <c r="A124" s="210" t="s">
        <v>2141</v>
      </c>
      <c r="B124" s="208">
        <v>0</v>
      </c>
    </row>
    <row r="125" spans="1:2">
      <c r="A125" s="210" t="s">
        <v>2142</v>
      </c>
      <c r="B125" s="208">
        <v>0</v>
      </c>
    </row>
    <row r="126" spans="1:2">
      <c r="A126" s="209" t="s">
        <v>2143</v>
      </c>
      <c r="B126" s="208">
        <f>SUM(B127:B128)</f>
        <v>0</v>
      </c>
    </row>
    <row r="127" spans="1:2">
      <c r="A127" s="210" t="s">
        <v>2144</v>
      </c>
      <c r="B127" s="208">
        <v>0</v>
      </c>
    </row>
    <row r="128" spans="1:2">
      <c r="A128" s="210" t="s">
        <v>2145</v>
      </c>
      <c r="B128" s="208">
        <v>0</v>
      </c>
    </row>
    <row r="129" spans="1:2">
      <c r="A129" s="209" t="s">
        <v>2146</v>
      </c>
      <c r="B129" s="208">
        <f>SUM(B130:B133)</f>
        <v>0</v>
      </c>
    </row>
    <row r="130" spans="1:2">
      <c r="A130" s="210" t="s">
        <v>2147</v>
      </c>
      <c r="B130" s="208">
        <v>0</v>
      </c>
    </row>
    <row r="131" spans="1:2">
      <c r="A131" s="210" t="s">
        <v>2148</v>
      </c>
      <c r="B131" s="208">
        <v>0</v>
      </c>
    </row>
    <row r="132" spans="1:2">
      <c r="A132" s="210" t="s">
        <v>2149</v>
      </c>
      <c r="B132" s="208">
        <v>0</v>
      </c>
    </row>
    <row r="133" spans="1:2">
      <c r="A133" s="210" t="s">
        <v>2150</v>
      </c>
      <c r="B133" s="208">
        <v>0</v>
      </c>
    </row>
    <row r="134" spans="1:2">
      <c r="A134" s="209" t="s">
        <v>1431</v>
      </c>
      <c r="B134" s="208">
        <f>SUM(B135,B140,B145,B154,B161,B170,B173,B176)</f>
        <v>92</v>
      </c>
    </row>
    <row r="135" spans="1:2">
      <c r="A135" s="209" t="s">
        <v>2151</v>
      </c>
      <c r="B135" s="208">
        <f>SUM(B136:B139)</f>
        <v>0</v>
      </c>
    </row>
    <row r="136" spans="1:2">
      <c r="A136" s="210" t="s">
        <v>1433</v>
      </c>
      <c r="B136" s="208">
        <v>0</v>
      </c>
    </row>
    <row r="137" spans="1:2">
      <c r="A137" s="210" t="s">
        <v>1434</v>
      </c>
      <c r="B137" s="208">
        <v>0</v>
      </c>
    </row>
    <row r="138" spans="1:2">
      <c r="A138" s="210" t="s">
        <v>2152</v>
      </c>
      <c r="B138" s="208">
        <v>0</v>
      </c>
    </row>
    <row r="139" spans="1:2">
      <c r="A139" s="210" t="s">
        <v>2153</v>
      </c>
      <c r="B139" s="208">
        <v>0</v>
      </c>
    </row>
    <row r="140" spans="1:2">
      <c r="A140" s="209" t="s">
        <v>2154</v>
      </c>
      <c r="B140" s="208">
        <f>SUM(B141:B144)</f>
        <v>0</v>
      </c>
    </row>
    <row r="141" spans="1:2">
      <c r="A141" s="210" t="s">
        <v>2152</v>
      </c>
      <c r="B141" s="208">
        <v>0</v>
      </c>
    </row>
    <row r="142" spans="1:2">
      <c r="A142" s="210" t="s">
        <v>2155</v>
      </c>
      <c r="B142" s="208">
        <v>0</v>
      </c>
    </row>
    <row r="143" spans="1:2">
      <c r="A143" s="210" t="s">
        <v>2156</v>
      </c>
      <c r="B143" s="208">
        <v>0</v>
      </c>
    </row>
    <row r="144" spans="1:2">
      <c r="A144" s="210" t="s">
        <v>2157</v>
      </c>
      <c r="B144" s="208">
        <v>0</v>
      </c>
    </row>
    <row r="145" spans="1:2">
      <c r="A145" s="209" t="s">
        <v>2158</v>
      </c>
      <c r="B145" s="208">
        <f>SUM(B146:B153)</f>
        <v>0</v>
      </c>
    </row>
    <row r="146" spans="1:2">
      <c r="A146" s="210" t="s">
        <v>2159</v>
      </c>
      <c r="B146" s="208">
        <v>0</v>
      </c>
    </row>
    <row r="147" spans="1:2">
      <c r="A147" s="210" t="s">
        <v>2160</v>
      </c>
      <c r="B147" s="208">
        <v>0</v>
      </c>
    </row>
    <row r="148" spans="1:2">
      <c r="A148" s="210" t="s">
        <v>2161</v>
      </c>
      <c r="B148" s="208">
        <v>0</v>
      </c>
    </row>
    <row r="149" spans="1:2">
      <c r="A149" s="210" t="s">
        <v>2162</v>
      </c>
      <c r="B149" s="208">
        <v>0</v>
      </c>
    </row>
    <row r="150" spans="1:2">
      <c r="A150" s="210" t="s">
        <v>2163</v>
      </c>
      <c r="B150" s="208">
        <v>0</v>
      </c>
    </row>
    <row r="151" spans="1:2">
      <c r="A151" s="210" t="s">
        <v>2164</v>
      </c>
      <c r="B151" s="208">
        <v>0</v>
      </c>
    </row>
    <row r="152" spans="1:2">
      <c r="A152" s="210" t="s">
        <v>2165</v>
      </c>
      <c r="B152" s="208">
        <v>0</v>
      </c>
    </row>
    <row r="153" spans="1:2">
      <c r="A153" s="210" t="s">
        <v>2166</v>
      </c>
      <c r="B153" s="208">
        <v>0</v>
      </c>
    </row>
    <row r="154" spans="1:2">
      <c r="A154" s="209" t="s">
        <v>2167</v>
      </c>
      <c r="B154" s="208">
        <f>SUM(B155:B160)</f>
        <v>0</v>
      </c>
    </row>
    <row r="155" spans="1:2">
      <c r="A155" s="210" t="s">
        <v>2168</v>
      </c>
      <c r="B155" s="208">
        <v>0</v>
      </c>
    </row>
    <row r="156" spans="1:2">
      <c r="A156" s="210" t="s">
        <v>2169</v>
      </c>
      <c r="B156" s="208">
        <v>0</v>
      </c>
    </row>
    <row r="157" spans="1:2">
      <c r="A157" s="210" t="s">
        <v>2170</v>
      </c>
      <c r="B157" s="208">
        <v>0</v>
      </c>
    </row>
    <row r="158" spans="1:2">
      <c r="A158" s="210" t="s">
        <v>2171</v>
      </c>
      <c r="B158" s="208">
        <v>0</v>
      </c>
    </row>
    <row r="159" spans="1:2">
      <c r="A159" s="210" t="s">
        <v>2172</v>
      </c>
      <c r="B159" s="208">
        <v>0</v>
      </c>
    </row>
    <row r="160" spans="1:2">
      <c r="A160" s="210" t="s">
        <v>2173</v>
      </c>
      <c r="B160" s="208">
        <v>0</v>
      </c>
    </row>
    <row r="161" spans="1:2">
      <c r="A161" s="209" t="s">
        <v>2174</v>
      </c>
      <c r="B161" s="208">
        <f>SUM(B162:B169)</f>
        <v>92</v>
      </c>
    </row>
    <row r="162" spans="1:2">
      <c r="A162" s="210" t="s">
        <v>2175</v>
      </c>
      <c r="B162" s="208">
        <v>0</v>
      </c>
    </row>
    <row r="163" spans="1:2">
      <c r="A163" s="210" t="s">
        <v>1460</v>
      </c>
      <c r="B163" s="208">
        <v>0</v>
      </c>
    </row>
    <row r="164" spans="1:2">
      <c r="A164" s="210" t="s">
        <v>2176</v>
      </c>
      <c r="B164" s="208">
        <v>92</v>
      </c>
    </row>
    <row r="165" spans="1:2">
      <c r="A165" s="210" t="s">
        <v>2177</v>
      </c>
      <c r="B165" s="208">
        <v>0</v>
      </c>
    </row>
    <row r="166" spans="1:2">
      <c r="A166" s="210" t="s">
        <v>2178</v>
      </c>
      <c r="B166" s="208">
        <v>0</v>
      </c>
    </row>
    <row r="167" spans="1:2">
      <c r="A167" s="210" t="s">
        <v>2179</v>
      </c>
      <c r="B167" s="208">
        <v>0</v>
      </c>
    </row>
    <row r="168" spans="1:2">
      <c r="A168" s="210" t="s">
        <v>2180</v>
      </c>
      <c r="B168" s="208">
        <v>0</v>
      </c>
    </row>
    <row r="169" spans="1:2">
      <c r="A169" s="210" t="s">
        <v>2181</v>
      </c>
      <c r="B169" s="208">
        <v>0</v>
      </c>
    </row>
    <row r="170" spans="1:2">
      <c r="A170" s="209" t="s">
        <v>2182</v>
      </c>
      <c r="B170" s="208">
        <f>SUM(B171:B172)</f>
        <v>0</v>
      </c>
    </row>
    <row r="171" spans="1:2">
      <c r="A171" s="210" t="s">
        <v>2183</v>
      </c>
      <c r="B171" s="208">
        <v>0</v>
      </c>
    </row>
    <row r="172" spans="1:2">
      <c r="A172" s="210" t="s">
        <v>2184</v>
      </c>
      <c r="B172" s="208">
        <v>0</v>
      </c>
    </row>
    <row r="173" spans="1:2">
      <c r="A173" s="209" t="s">
        <v>2185</v>
      </c>
      <c r="B173" s="208">
        <f>SUM(B174:B175)</f>
        <v>0</v>
      </c>
    </row>
    <row r="174" spans="1:2">
      <c r="A174" s="210" t="s">
        <v>2183</v>
      </c>
      <c r="B174" s="208">
        <v>0</v>
      </c>
    </row>
    <row r="175" spans="1:2">
      <c r="A175" s="210" t="s">
        <v>2186</v>
      </c>
      <c r="B175" s="208">
        <v>0</v>
      </c>
    </row>
    <row r="176" spans="1:2">
      <c r="A176" s="209" t="s">
        <v>2187</v>
      </c>
      <c r="B176" s="208">
        <v>0</v>
      </c>
    </row>
    <row r="177" spans="1:2">
      <c r="A177" s="209" t="s">
        <v>1476</v>
      </c>
      <c r="B177" s="208">
        <f>B178</f>
        <v>0</v>
      </c>
    </row>
    <row r="178" spans="1:2">
      <c r="A178" s="209" t="s">
        <v>2188</v>
      </c>
      <c r="B178" s="208">
        <f>SUM(B179:B181)</f>
        <v>0</v>
      </c>
    </row>
    <row r="179" spans="1:2">
      <c r="A179" s="210" t="s">
        <v>2189</v>
      </c>
      <c r="B179" s="208">
        <v>0</v>
      </c>
    </row>
    <row r="180" spans="1:2">
      <c r="A180" s="210" t="s">
        <v>2190</v>
      </c>
      <c r="B180" s="208">
        <v>0</v>
      </c>
    </row>
    <row r="181" spans="1:2">
      <c r="A181" s="210" t="s">
        <v>2191</v>
      </c>
      <c r="B181" s="208">
        <v>0</v>
      </c>
    </row>
    <row r="182" spans="1:2">
      <c r="A182" s="209" t="s">
        <v>1534</v>
      </c>
      <c r="B182" s="208">
        <f>B183</f>
        <v>0</v>
      </c>
    </row>
    <row r="183" spans="1:2">
      <c r="A183" s="209" t="s">
        <v>1554</v>
      </c>
      <c r="B183" s="208">
        <f>SUM(B184:B185)</f>
        <v>0</v>
      </c>
    </row>
    <row r="184" spans="1:2">
      <c r="A184" s="210" t="s">
        <v>2192</v>
      </c>
      <c r="B184" s="208">
        <v>0</v>
      </c>
    </row>
    <row r="185" spans="1:2">
      <c r="A185" s="210" t="s">
        <v>2193</v>
      </c>
      <c r="B185" s="208">
        <v>0</v>
      </c>
    </row>
    <row r="186" spans="1:2">
      <c r="A186" s="209" t="s">
        <v>1809</v>
      </c>
      <c r="B186" s="208">
        <f>SUM(B187,B191,B200:B201)</f>
        <v>146164</v>
      </c>
    </row>
    <row r="187" spans="1:2">
      <c r="A187" s="209" t="s">
        <v>2194</v>
      </c>
      <c r="B187" s="208">
        <f>SUM(B188:B190)</f>
        <v>143251</v>
      </c>
    </row>
    <row r="188" spans="1:2">
      <c r="A188" s="210" t="s">
        <v>2195</v>
      </c>
      <c r="B188" s="208">
        <v>0</v>
      </c>
    </row>
    <row r="189" spans="1:2">
      <c r="A189" s="210" t="s">
        <v>2196</v>
      </c>
      <c r="B189" s="208">
        <v>143251</v>
      </c>
    </row>
    <row r="190" spans="1:2">
      <c r="A190" s="210" t="s">
        <v>2197</v>
      </c>
      <c r="B190" s="208">
        <v>0</v>
      </c>
    </row>
    <row r="191" spans="1:2">
      <c r="A191" s="209" t="s">
        <v>2198</v>
      </c>
      <c r="B191" s="208">
        <f>SUM(B192:B199)</f>
        <v>0</v>
      </c>
    </row>
    <row r="192" spans="1:2">
      <c r="A192" s="210" t="s">
        <v>2199</v>
      </c>
      <c r="B192" s="208">
        <v>0</v>
      </c>
    </row>
    <row r="193" spans="1:2">
      <c r="A193" s="210" t="s">
        <v>2200</v>
      </c>
      <c r="B193" s="208">
        <v>0</v>
      </c>
    </row>
    <row r="194" spans="1:2">
      <c r="A194" s="210" t="s">
        <v>2201</v>
      </c>
      <c r="B194" s="208">
        <v>0</v>
      </c>
    </row>
    <row r="195" spans="1:2">
      <c r="A195" s="210" t="s">
        <v>2202</v>
      </c>
      <c r="B195" s="208">
        <v>0</v>
      </c>
    </row>
    <row r="196" spans="1:2">
      <c r="A196" s="210" t="s">
        <v>2203</v>
      </c>
      <c r="B196" s="208">
        <v>0</v>
      </c>
    </row>
    <row r="197" spans="1:2">
      <c r="A197" s="210" t="s">
        <v>2204</v>
      </c>
      <c r="B197" s="208">
        <v>0</v>
      </c>
    </row>
    <row r="198" spans="1:2">
      <c r="A198" s="210" t="s">
        <v>2205</v>
      </c>
      <c r="B198" s="208">
        <v>0</v>
      </c>
    </row>
    <row r="199" spans="1:2">
      <c r="A199" s="210" t="s">
        <v>2206</v>
      </c>
      <c r="B199" s="208">
        <v>0</v>
      </c>
    </row>
    <row r="200" spans="1:2">
      <c r="A200" s="209" t="s">
        <v>2207</v>
      </c>
      <c r="B200" s="208">
        <v>0</v>
      </c>
    </row>
    <row r="201" spans="1:2">
      <c r="A201" s="209" t="s">
        <v>2208</v>
      </c>
      <c r="B201" s="208">
        <f>SUM(B202:B212)</f>
        <v>2913</v>
      </c>
    </row>
    <row r="202" spans="1:2">
      <c r="A202" s="210" t="s">
        <v>2209</v>
      </c>
      <c r="B202" s="208">
        <v>0</v>
      </c>
    </row>
    <row r="203" spans="1:2">
      <c r="A203" s="210" t="s">
        <v>2210</v>
      </c>
      <c r="B203" s="208">
        <v>1050</v>
      </c>
    </row>
    <row r="204" spans="1:2">
      <c r="A204" s="210" t="s">
        <v>2211</v>
      </c>
      <c r="B204" s="208">
        <v>1703</v>
      </c>
    </row>
    <row r="205" spans="1:2">
      <c r="A205" s="210" t="s">
        <v>2212</v>
      </c>
      <c r="B205" s="208">
        <v>0</v>
      </c>
    </row>
    <row r="206" spans="1:2">
      <c r="A206" s="210" t="s">
        <v>2213</v>
      </c>
      <c r="B206" s="208">
        <v>40</v>
      </c>
    </row>
    <row r="207" spans="1:2">
      <c r="A207" s="210" t="s">
        <v>2214</v>
      </c>
      <c r="B207" s="208">
        <v>27</v>
      </c>
    </row>
    <row r="208" spans="1:2">
      <c r="A208" s="210" t="s">
        <v>2215</v>
      </c>
      <c r="B208" s="208">
        <v>0</v>
      </c>
    </row>
    <row r="209" spans="1:2">
      <c r="A209" s="210" t="s">
        <v>2216</v>
      </c>
      <c r="B209" s="208">
        <v>0</v>
      </c>
    </row>
    <row r="210" spans="1:2">
      <c r="A210" s="210" t="s">
        <v>2217</v>
      </c>
      <c r="B210" s="208">
        <v>0</v>
      </c>
    </row>
    <row r="211" spans="1:2">
      <c r="A211" s="210" t="s">
        <v>2218</v>
      </c>
      <c r="B211" s="208">
        <v>93</v>
      </c>
    </row>
    <row r="212" spans="1:2">
      <c r="A212" s="210" t="s">
        <v>2219</v>
      </c>
      <c r="B212" s="208">
        <v>0</v>
      </c>
    </row>
    <row r="213" spans="1:2">
      <c r="A213" s="209" t="s">
        <v>1705</v>
      </c>
      <c r="B213" s="208">
        <f>B214</f>
        <v>25846</v>
      </c>
    </row>
    <row r="214" spans="1:2">
      <c r="A214" s="209" t="s">
        <v>2220</v>
      </c>
      <c r="B214" s="208">
        <f>SUM(B215:B229)</f>
        <v>25846</v>
      </c>
    </row>
    <row r="215" spans="1:2">
      <c r="A215" s="210" t="s">
        <v>2221</v>
      </c>
      <c r="B215" s="208">
        <v>0</v>
      </c>
    </row>
    <row r="216" spans="1:2">
      <c r="A216" s="210" t="s">
        <v>2222</v>
      </c>
      <c r="B216" s="208">
        <v>0</v>
      </c>
    </row>
    <row r="217" spans="1:2">
      <c r="A217" s="210" t="s">
        <v>2223</v>
      </c>
      <c r="B217" s="208">
        <v>3934</v>
      </c>
    </row>
    <row r="218" spans="1:2">
      <c r="A218" s="210" t="s">
        <v>2224</v>
      </c>
      <c r="B218" s="208">
        <v>0</v>
      </c>
    </row>
    <row r="219" spans="1:2">
      <c r="A219" s="210" t="s">
        <v>2225</v>
      </c>
      <c r="B219" s="208">
        <v>0</v>
      </c>
    </row>
    <row r="220" spans="1:2">
      <c r="A220" s="210" t="s">
        <v>2226</v>
      </c>
      <c r="B220" s="208">
        <v>0</v>
      </c>
    </row>
    <row r="221" spans="1:2">
      <c r="A221" s="210" t="s">
        <v>2227</v>
      </c>
      <c r="B221" s="208">
        <v>0</v>
      </c>
    </row>
    <row r="222" spans="1:2">
      <c r="A222" s="210" t="s">
        <v>2228</v>
      </c>
      <c r="B222" s="208">
        <v>0</v>
      </c>
    </row>
    <row r="223" spans="1:2">
      <c r="A223" s="210" t="s">
        <v>2229</v>
      </c>
      <c r="B223" s="208">
        <v>0</v>
      </c>
    </row>
    <row r="224" spans="1:2">
      <c r="A224" s="210" t="s">
        <v>2230</v>
      </c>
      <c r="B224" s="208">
        <v>0</v>
      </c>
    </row>
    <row r="225" spans="1:2">
      <c r="A225" s="210" t="s">
        <v>2231</v>
      </c>
      <c r="B225" s="208">
        <v>10920</v>
      </c>
    </row>
    <row r="226" spans="1:2">
      <c r="A226" s="210" t="s">
        <v>2232</v>
      </c>
      <c r="B226" s="208">
        <v>0</v>
      </c>
    </row>
    <row r="227" spans="1:2">
      <c r="A227" s="210" t="s">
        <v>2233</v>
      </c>
      <c r="B227" s="208">
        <v>3410</v>
      </c>
    </row>
    <row r="228" spans="1:2">
      <c r="A228" s="210" t="s">
        <v>2234</v>
      </c>
      <c r="B228" s="208">
        <v>7582</v>
      </c>
    </row>
    <row r="229" spans="1:2">
      <c r="A229" s="210" t="s">
        <v>2235</v>
      </c>
      <c r="B229" s="208">
        <v>0</v>
      </c>
    </row>
    <row r="230" spans="1:2">
      <c r="A230" s="209" t="s">
        <v>1717</v>
      </c>
      <c r="B230" s="208">
        <f>B231</f>
        <v>212</v>
      </c>
    </row>
    <row r="231" spans="1:2">
      <c r="A231" s="209" t="s">
        <v>2236</v>
      </c>
      <c r="B231" s="208">
        <f>SUM(B232:B246)</f>
        <v>212</v>
      </c>
    </row>
    <row r="232" spans="1:2">
      <c r="A232" s="210" t="s">
        <v>2237</v>
      </c>
      <c r="B232" s="208">
        <v>0</v>
      </c>
    </row>
    <row r="233" spans="1:2">
      <c r="A233" s="210" t="s">
        <v>2238</v>
      </c>
      <c r="B233" s="208">
        <v>0</v>
      </c>
    </row>
    <row r="234" spans="1:2">
      <c r="A234" s="210" t="s">
        <v>2239</v>
      </c>
      <c r="B234" s="208">
        <v>42</v>
      </c>
    </row>
    <row r="235" spans="1:2">
      <c r="A235" s="210" t="s">
        <v>2240</v>
      </c>
      <c r="B235" s="208">
        <v>0</v>
      </c>
    </row>
    <row r="236" spans="1:2">
      <c r="A236" s="210" t="s">
        <v>2241</v>
      </c>
      <c r="B236" s="208">
        <v>0</v>
      </c>
    </row>
    <row r="237" spans="1:2">
      <c r="A237" s="210" t="s">
        <v>2242</v>
      </c>
      <c r="B237" s="208">
        <v>0</v>
      </c>
    </row>
    <row r="238" spans="1:2">
      <c r="A238" s="210" t="s">
        <v>2243</v>
      </c>
      <c r="B238" s="208">
        <v>0</v>
      </c>
    </row>
    <row r="239" spans="1:2">
      <c r="A239" s="210" t="s">
        <v>2244</v>
      </c>
      <c r="B239" s="208">
        <v>0</v>
      </c>
    </row>
    <row r="240" spans="1:2">
      <c r="A240" s="210" t="s">
        <v>2245</v>
      </c>
      <c r="B240" s="208">
        <v>0</v>
      </c>
    </row>
    <row r="241" spans="1:2">
      <c r="A241" s="210" t="s">
        <v>2246</v>
      </c>
      <c r="B241" s="208">
        <v>0</v>
      </c>
    </row>
    <row r="242" spans="1:2">
      <c r="A242" s="210" t="s">
        <v>2247</v>
      </c>
      <c r="B242" s="208">
        <v>0</v>
      </c>
    </row>
    <row r="243" spans="1:2">
      <c r="A243" s="210" t="s">
        <v>2248</v>
      </c>
      <c r="B243" s="208">
        <v>0</v>
      </c>
    </row>
    <row r="244" spans="1:2">
      <c r="A244" s="210" t="s">
        <v>2249</v>
      </c>
      <c r="B244" s="208">
        <v>52</v>
      </c>
    </row>
    <row r="245" spans="1:2">
      <c r="A245" s="210" t="s">
        <v>2250</v>
      </c>
      <c r="B245" s="208">
        <v>118</v>
      </c>
    </row>
    <row r="246" spans="1:2">
      <c r="A246" s="210" t="s">
        <v>2251</v>
      </c>
      <c r="B246" s="208">
        <v>0</v>
      </c>
    </row>
    <row r="247" spans="1:2">
      <c r="A247" s="227" t="s">
        <v>2252</v>
      </c>
      <c r="B247" s="208">
        <f>SUM(B248,B261)</f>
        <v>230</v>
      </c>
    </row>
    <row r="248" spans="1:2">
      <c r="A248" s="227" t="s">
        <v>1771</v>
      </c>
      <c r="B248" s="208">
        <f>SUM(B249:B260)</f>
        <v>230</v>
      </c>
    </row>
    <row r="249" spans="1:2">
      <c r="A249" s="195" t="s">
        <v>2253</v>
      </c>
      <c r="B249" s="208">
        <v>230</v>
      </c>
    </row>
    <row r="250" spans="1:2">
      <c r="A250" s="195" t="s">
        <v>2254</v>
      </c>
      <c r="B250" s="208">
        <v>0</v>
      </c>
    </row>
    <row r="251" spans="1:2">
      <c r="A251" s="195" t="s">
        <v>2255</v>
      </c>
      <c r="B251" s="208">
        <v>0</v>
      </c>
    </row>
    <row r="252" spans="1:2">
      <c r="A252" s="195" t="s">
        <v>2256</v>
      </c>
      <c r="B252" s="208">
        <v>0</v>
      </c>
    </row>
    <row r="253" spans="1:2">
      <c r="A253" s="195" t="s">
        <v>2257</v>
      </c>
      <c r="B253" s="208">
        <v>0</v>
      </c>
    </row>
    <row r="254" spans="1:2">
      <c r="A254" s="195" t="s">
        <v>2258</v>
      </c>
      <c r="B254" s="208">
        <v>0</v>
      </c>
    </row>
    <row r="255" spans="1:2">
      <c r="A255" s="195" t="s">
        <v>2259</v>
      </c>
      <c r="B255" s="208">
        <v>0</v>
      </c>
    </row>
    <row r="256" spans="1:2">
      <c r="A256" s="195" t="s">
        <v>2260</v>
      </c>
      <c r="B256" s="208">
        <v>0</v>
      </c>
    </row>
    <row r="257" spans="1:2">
      <c r="A257" s="195" t="s">
        <v>2261</v>
      </c>
      <c r="B257" s="208">
        <v>0</v>
      </c>
    </row>
    <row r="258" spans="1:2">
      <c r="A258" s="195" t="s">
        <v>2262</v>
      </c>
      <c r="B258" s="208">
        <v>0</v>
      </c>
    </row>
    <row r="259" spans="1:2">
      <c r="A259" s="195" t="s">
        <v>2263</v>
      </c>
      <c r="B259" s="208">
        <v>0</v>
      </c>
    </row>
    <row r="260" spans="1:2">
      <c r="A260" s="195" t="s">
        <v>2264</v>
      </c>
      <c r="B260" s="208">
        <v>0</v>
      </c>
    </row>
    <row r="261" spans="1:2">
      <c r="A261" s="227" t="s">
        <v>2265</v>
      </c>
      <c r="B261" s="208">
        <f>SUM(B262:B267)</f>
        <v>0</v>
      </c>
    </row>
    <row r="262" spans="1:2">
      <c r="A262" s="195" t="s">
        <v>1513</v>
      </c>
      <c r="B262" s="208">
        <v>0</v>
      </c>
    </row>
    <row r="263" spans="1:2">
      <c r="A263" s="195" t="s">
        <v>1558</v>
      </c>
      <c r="B263" s="208">
        <v>0</v>
      </c>
    </row>
    <row r="264" spans="1:2">
      <c r="A264" s="195" t="s">
        <v>2266</v>
      </c>
      <c r="B264" s="208">
        <v>0</v>
      </c>
    </row>
    <row r="265" spans="1:2">
      <c r="A265" s="195" t="s">
        <v>2267</v>
      </c>
      <c r="B265" s="208">
        <v>0</v>
      </c>
    </row>
    <row r="266" spans="1:2">
      <c r="A266" s="195" t="s">
        <v>2268</v>
      </c>
      <c r="B266" s="208">
        <v>0</v>
      </c>
    </row>
    <row r="267" spans="1:2">
      <c r="A267" s="195" t="s">
        <v>2269</v>
      </c>
      <c r="B267" s="208">
        <v>0</v>
      </c>
    </row>
  </sheetData>
  <mergeCells count="126">
    <mergeCell ref="A1:B1"/>
    <mergeCell ref="F1:G1"/>
    <mergeCell ref="H1:I1"/>
    <mergeCell ref="J1:K1"/>
    <mergeCell ref="L1:M1"/>
    <mergeCell ref="N1:O1"/>
    <mergeCell ref="P1:Q1"/>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D1:BE1"/>
    <mergeCell ref="BF1:BG1"/>
    <mergeCell ref="BH1:BI1"/>
    <mergeCell ref="BJ1:BK1"/>
    <mergeCell ref="BL1:BM1"/>
    <mergeCell ref="BN1:BO1"/>
    <mergeCell ref="BP1:BQ1"/>
    <mergeCell ref="BR1:BS1"/>
    <mergeCell ref="BT1:BU1"/>
    <mergeCell ref="BV1:BW1"/>
    <mergeCell ref="BX1:BY1"/>
    <mergeCell ref="BZ1:CA1"/>
    <mergeCell ref="CB1:CC1"/>
    <mergeCell ref="CD1:CE1"/>
    <mergeCell ref="CF1:CG1"/>
    <mergeCell ref="CH1:CI1"/>
    <mergeCell ref="CJ1:CK1"/>
    <mergeCell ref="CL1:CM1"/>
    <mergeCell ref="CN1:CO1"/>
    <mergeCell ref="CP1:CQ1"/>
    <mergeCell ref="CR1:CS1"/>
    <mergeCell ref="CT1:CU1"/>
    <mergeCell ref="CV1:CW1"/>
    <mergeCell ref="CX1:CY1"/>
    <mergeCell ref="CZ1:DA1"/>
    <mergeCell ref="DB1:DC1"/>
    <mergeCell ref="DD1:DE1"/>
    <mergeCell ref="DF1:DG1"/>
    <mergeCell ref="DH1:DI1"/>
    <mergeCell ref="DJ1:DK1"/>
    <mergeCell ref="DL1:DM1"/>
    <mergeCell ref="DN1:DO1"/>
    <mergeCell ref="DP1:DQ1"/>
    <mergeCell ref="DR1:DS1"/>
    <mergeCell ref="DT1:DU1"/>
    <mergeCell ref="DV1:DW1"/>
    <mergeCell ref="DX1:DY1"/>
    <mergeCell ref="DZ1:EA1"/>
    <mergeCell ref="EB1:EC1"/>
    <mergeCell ref="ED1:EE1"/>
    <mergeCell ref="EF1:EG1"/>
    <mergeCell ref="EH1:EI1"/>
    <mergeCell ref="EJ1:EK1"/>
    <mergeCell ref="EL1:EM1"/>
    <mergeCell ref="EN1:EO1"/>
    <mergeCell ref="EP1:EQ1"/>
    <mergeCell ref="ER1:ES1"/>
    <mergeCell ref="ET1:EU1"/>
    <mergeCell ref="EV1:EW1"/>
    <mergeCell ref="EX1:EY1"/>
    <mergeCell ref="EZ1:FA1"/>
    <mergeCell ref="FB1:FC1"/>
    <mergeCell ref="FD1:FE1"/>
    <mergeCell ref="FF1:FG1"/>
    <mergeCell ref="FH1:FI1"/>
    <mergeCell ref="FJ1:FK1"/>
    <mergeCell ref="FL1:FM1"/>
    <mergeCell ref="FN1:FO1"/>
    <mergeCell ref="FP1:FQ1"/>
    <mergeCell ref="FR1:FS1"/>
    <mergeCell ref="FT1:FU1"/>
    <mergeCell ref="FV1:FW1"/>
    <mergeCell ref="FX1:FY1"/>
    <mergeCell ref="FZ1:GA1"/>
    <mergeCell ref="GB1:GC1"/>
    <mergeCell ref="GD1:GE1"/>
    <mergeCell ref="GF1:GG1"/>
    <mergeCell ref="GH1:GI1"/>
    <mergeCell ref="GJ1:GK1"/>
    <mergeCell ref="GL1:GM1"/>
    <mergeCell ref="GN1:GO1"/>
    <mergeCell ref="GP1:GQ1"/>
    <mergeCell ref="GR1:GS1"/>
    <mergeCell ref="GT1:GU1"/>
    <mergeCell ref="GV1:GW1"/>
    <mergeCell ref="GX1:GY1"/>
    <mergeCell ref="GZ1:HA1"/>
    <mergeCell ref="HB1:HC1"/>
    <mergeCell ref="HD1:HE1"/>
    <mergeCell ref="HF1:HG1"/>
    <mergeCell ref="HH1:HI1"/>
    <mergeCell ref="HJ1:HK1"/>
    <mergeCell ref="HL1:HM1"/>
    <mergeCell ref="HN1:HO1"/>
    <mergeCell ref="HP1:HQ1"/>
    <mergeCell ref="HR1:HS1"/>
    <mergeCell ref="HT1:HU1"/>
    <mergeCell ref="HV1:HW1"/>
    <mergeCell ref="HX1:HY1"/>
    <mergeCell ref="HZ1:IA1"/>
    <mergeCell ref="IB1:IC1"/>
    <mergeCell ref="ID1:IE1"/>
    <mergeCell ref="IF1:IG1"/>
    <mergeCell ref="IH1:II1"/>
    <mergeCell ref="IJ1:IK1"/>
    <mergeCell ref="IL1:IM1"/>
    <mergeCell ref="IN1:IO1"/>
    <mergeCell ref="IP1:IQ1"/>
    <mergeCell ref="IR1:IS1"/>
    <mergeCell ref="A2:B2"/>
  </mergeCells>
  <printOptions horizontalCentered="1"/>
  <pageMargins left="0.708333333333333" right="0.550694444444444" top="0.66875" bottom="0.393055555555556" header="0" footer="0"/>
  <pageSetup paperSize="9" scale="80" orientation="portrait" blackAndWhite="1"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9"/>
  <sheetViews>
    <sheetView workbookViewId="0">
      <selection activeCell="B5" sqref="B5:F5"/>
    </sheetView>
  </sheetViews>
  <sheetFormatPr defaultColWidth="9" defaultRowHeight="14.25"/>
  <cols>
    <col min="1" max="1" width="40.625" style="187" customWidth="1"/>
    <col min="2" max="6" width="10.625" style="187" customWidth="1"/>
    <col min="7" max="16384" width="9" style="187"/>
  </cols>
  <sheetData>
    <row r="1" s="185" customFormat="1" ht="30" customHeight="1" spans="1:254">
      <c r="A1" s="188" t="s">
        <v>2272</v>
      </c>
      <c r="B1" s="188"/>
      <c r="C1" s="188"/>
      <c r="D1" s="188"/>
      <c r="E1" s="188"/>
      <c r="F1" s="188"/>
      <c r="G1" s="199"/>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row>
    <row r="2" s="186" customFormat="1" ht="18" customHeight="1" spans="6:6">
      <c r="F2" s="200" t="s">
        <v>1752</v>
      </c>
    </row>
    <row r="3" s="186" customFormat="1" ht="18" customHeight="1" spans="1:6">
      <c r="A3" s="193" t="s">
        <v>1831</v>
      </c>
      <c r="B3" s="222" t="s">
        <v>1815</v>
      </c>
      <c r="C3" s="223"/>
      <c r="D3" s="223"/>
      <c r="E3" s="223"/>
      <c r="F3" s="224"/>
    </row>
    <row r="4" s="186" customFormat="1" ht="18" customHeight="1" spans="1:6">
      <c r="A4" s="193"/>
      <c r="B4" s="193" t="s">
        <v>1816</v>
      </c>
      <c r="C4" s="193" t="s">
        <v>1817</v>
      </c>
      <c r="D4" s="193" t="s">
        <v>1818</v>
      </c>
      <c r="E4" s="193" t="s">
        <v>1819</v>
      </c>
      <c r="F4" s="193" t="s">
        <v>1820</v>
      </c>
    </row>
    <row r="5" s="186" customFormat="1" ht="18" customHeight="1" spans="1:6">
      <c r="A5" s="193" t="s">
        <v>2273</v>
      </c>
      <c r="B5" s="205">
        <v>6915.71654</v>
      </c>
      <c r="C5" s="205">
        <v>1795.92</v>
      </c>
      <c r="D5" s="205">
        <v>5609.431</v>
      </c>
      <c r="E5" s="205">
        <v>412.58</v>
      </c>
      <c r="F5" s="205">
        <v>9409.91</v>
      </c>
    </row>
    <row r="6" s="186" customFormat="1" ht="18" customHeight="1" spans="1:6">
      <c r="A6" s="225" t="s">
        <v>1077</v>
      </c>
      <c r="B6" s="205">
        <v>494.74</v>
      </c>
      <c r="C6" s="205">
        <v>19.72</v>
      </c>
      <c r="D6" s="205">
        <v>107.94</v>
      </c>
      <c r="E6" s="205">
        <v>0</v>
      </c>
      <c r="F6" s="205">
        <v>1.5</v>
      </c>
    </row>
    <row r="7" s="186" customFormat="1" ht="18" customHeight="1" spans="1:6">
      <c r="A7" s="204" t="s">
        <v>2274</v>
      </c>
      <c r="B7" s="205">
        <v>75.2</v>
      </c>
      <c r="C7" s="205">
        <v>2.8</v>
      </c>
      <c r="D7" s="205">
        <v>15</v>
      </c>
      <c r="E7" s="205"/>
      <c r="F7" s="205"/>
    </row>
    <row r="8" s="186" customFormat="1" ht="18" customHeight="1" spans="1:6">
      <c r="A8" s="204" t="s">
        <v>2275</v>
      </c>
      <c r="B8" s="205">
        <v>211.25</v>
      </c>
      <c r="C8" s="205">
        <v>9.82</v>
      </c>
      <c r="D8" s="205">
        <v>55.43</v>
      </c>
      <c r="E8" s="205"/>
      <c r="F8" s="205">
        <v>1.5</v>
      </c>
    </row>
    <row r="9" s="186" customFormat="1" ht="18" customHeight="1" spans="1:6">
      <c r="A9" s="204" t="s">
        <v>2275</v>
      </c>
      <c r="B9" s="205">
        <v>188.39</v>
      </c>
      <c r="C9" s="205">
        <v>7.1</v>
      </c>
      <c r="D9" s="205">
        <v>37.51</v>
      </c>
      <c r="E9" s="205"/>
      <c r="F9" s="205"/>
    </row>
    <row r="10" s="186" customFormat="1" ht="18" customHeight="1" spans="1:6">
      <c r="A10" s="204" t="s">
        <v>1888</v>
      </c>
      <c r="B10" s="205">
        <v>19.9</v>
      </c>
      <c r="C10" s="205"/>
      <c r="D10" s="205"/>
      <c r="E10" s="205"/>
      <c r="F10" s="205"/>
    </row>
    <row r="11" s="186" customFormat="1" ht="18" customHeight="1" spans="1:6">
      <c r="A11" s="225" t="s">
        <v>1320</v>
      </c>
      <c r="B11" s="205">
        <v>3399.97654</v>
      </c>
      <c r="C11" s="205">
        <v>779.06</v>
      </c>
      <c r="D11" s="205">
        <v>1997.62</v>
      </c>
      <c r="E11" s="205">
        <v>254.38</v>
      </c>
      <c r="F11" s="205">
        <v>9215.31</v>
      </c>
    </row>
    <row r="12" s="186" customFormat="1" ht="18" customHeight="1" spans="1:6">
      <c r="A12" s="204" t="s">
        <v>2276</v>
      </c>
      <c r="B12" s="205"/>
      <c r="C12" s="205"/>
      <c r="D12" s="205"/>
      <c r="E12" s="205"/>
      <c r="F12" s="205">
        <v>8833</v>
      </c>
    </row>
    <row r="13" s="186" customFormat="1" ht="18" customHeight="1" spans="1:6">
      <c r="A13" s="204" t="s">
        <v>2277</v>
      </c>
      <c r="B13" s="205">
        <v>110</v>
      </c>
      <c r="C13" s="205">
        <v>10</v>
      </c>
      <c r="D13" s="205">
        <v>310</v>
      </c>
      <c r="E13" s="205">
        <v>10</v>
      </c>
      <c r="F13" s="205">
        <v>10</v>
      </c>
    </row>
    <row r="14" s="186" customFormat="1" ht="18" customHeight="1" spans="1:6">
      <c r="A14" s="204" t="s">
        <v>2278</v>
      </c>
      <c r="B14" s="205">
        <v>130</v>
      </c>
      <c r="C14" s="205">
        <v>70</v>
      </c>
      <c r="D14" s="205">
        <v>100</v>
      </c>
      <c r="E14" s="205">
        <v>10</v>
      </c>
      <c r="F14" s="205">
        <v>70</v>
      </c>
    </row>
    <row r="15" s="186" customFormat="1" ht="18" customHeight="1" spans="1:6">
      <c r="A15" s="204" t="s">
        <v>2279</v>
      </c>
      <c r="B15" s="205">
        <v>1000</v>
      </c>
      <c r="C15" s="205"/>
      <c r="D15" s="205"/>
      <c r="E15" s="205"/>
      <c r="F15" s="205"/>
    </row>
    <row r="16" s="186" customFormat="1" ht="18" customHeight="1" spans="1:6">
      <c r="A16" s="204" t="s">
        <v>2280</v>
      </c>
      <c r="B16" s="205">
        <v>744.46</v>
      </c>
      <c r="C16" s="205">
        <v>686.58</v>
      </c>
      <c r="D16" s="205">
        <v>1077.36</v>
      </c>
      <c r="E16" s="205">
        <v>93</v>
      </c>
      <c r="F16" s="205">
        <v>281.36</v>
      </c>
    </row>
    <row r="17" s="186" customFormat="1" ht="18" customHeight="1" spans="1:6">
      <c r="A17" s="204" t="s">
        <v>2281</v>
      </c>
      <c r="B17" s="205">
        <v>1261.83</v>
      </c>
      <c r="C17" s="205"/>
      <c r="D17" s="205"/>
      <c r="E17" s="205"/>
      <c r="F17" s="205"/>
    </row>
    <row r="18" s="186" customFormat="1" ht="18" customHeight="1" spans="1:6">
      <c r="A18" s="204" t="s">
        <v>2282</v>
      </c>
      <c r="B18" s="205">
        <v>57.31</v>
      </c>
      <c r="C18" s="205">
        <v>12.48</v>
      </c>
      <c r="D18" s="205">
        <v>510.26</v>
      </c>
      <c r="E18" s="205">
        <v>141.38</v>
      </c>
      <c r="F18" s="205">
        <v>20.95</v>
      </c>
    </row>
    <row r="19" s="186" customFormat="1" ht="18" customHeight="1" spans="1:6">
      <c r="A19" s="204" t="s">
        <v>2283</v>
      </c>
      <c r="B19" s="205">
        <v>96.37654</v>
      </c>
      <c r="C19" s="205"/>
      <c r="D19" s="205"/>
      <c r="E19" s="205"/>
      <c r="F19" s="205"/>
    </row>
    <row r="20" s="186" customFormat="1" ht="18" customHeight="1" spans="1:6">
      <c r="A20" s="225" t="s">
        <v>1340</v>
      </c>
      <c r="B20" s="205">
        <v>1434</v>
      </c>
      <c r="C20" s="205">
        <v>380</v>
      </c>
      <c r="D20" s="205">
        <v>1512</v>
      </c>
      <c r="E20" s="205">
        <v>30</v>
      </c>
      <c r="F20" s="205">
        <v>60</v>
      </c>
    </row>
    <row r="21" s="186" customFormat="1" ht="18" customHeight="1" spans="1:6">
      <c r="A21" s="204" t="s">
        <v>2284</v>
      </c>
      <c r="B21" s="205">
        <v>300</v>
      </c>
      <c r="C21" s="205"/>
      <c r="D21" s="205"/>
      <c r="E21" s="205"/>
      <c r="F21" s="205"/>
    </row>
    <row r="22" s="186" customFormat="1" ht="18" customHeight="1" spans="1:6">
      <c r="A22" s="204" t="s">
        <v>2285</v>
      </c>
      <c r="B22" s="205"/>
      <c r="C22" s="205"/>
      <c r="D22" s="205">
        <v>100</v>
      </c>
      <c r="E22" s="205"/>
      <c r="F22" s="205"/>
    </row>
    <row r="23" s="186" customFormat="1" ht="18" customHeight="1" spans="1:6">
      <c r="A23" s="204" t="s">
        <v>2285</v>
      </c>
      <c r="B23" s="205">
        <v>200</v>
      </c>
      <c r="C23" s="205"/>
      <c r="D23" s="205"/>
      <c r="E23" s="205"/>
      <c r="F23" s="205"/>
    </row>
    <row r="24" s="186" customFormat="1" ht="18" customHeight="1" spans="1:6">
      <c r="A24" s="204" t="s">
        <v>2286</v>
      </c>
      <c r="B24" s="205"/>
      <c r="C24" s="205"/>
      <c r="D24" s="205">
        <v>300</v>
      </c>
      <c r="E24" s="205"/>
      <c r="F24" s="205"/>
    </row>
    <row r="25" s="186" customFormat="1" ht="18" customHeight="1" spans="1:6">
      <c r="A25" s="204" t="s">
        <v>2287</v>
      </c>
      <c r="B25" s="205">
        <v>484</v>
      </c>
      <c r="C25" s="205"/>
      <c r="D25" s="205">
        <v>472</v>
      </c>
      <c r="E25" s="205"/>
      <c r="F25" s="205"/>
    </row>
    <row r="26" s="186" customFormat="1" ht="18" customHeight="1" spans="1:6">
      <c r="A26" s="204" t="s">
        <v>2288</v>
      </c>
      <c r="B26" s="205">
        <v>120</v>
      </c>
      <c r="C26" s="205">
        <v>140</v>
      </c>
      <c r="D26" s="205">
        <v>220</v>
      </c>
      <c r="E26" s="205"/>
      <c r="F26" s="205"/>
    </row>
    <row r="27" s="186" customFormat="1" ht="18" customHeight="1" spans="1:6">
      <c r="A27" s="204" t="s">
        <v>2289</v>
      </c>
      <c r="B27" s="205">
        <v>330</v>
      </c>
      <c r="C27" s="205">
        <v>240</v>
      </c>
      <c r="D27" s="205">
        <v>420</v>
      </c>
      <c r="E27" s="205">
        <v>30</v>
      </c>
      <c r="F27" s="205">
        <v>60</v>
      </c>
    </row>
    <row r="28" s="186" customFormat="1" ht="18" customHeight="1" spans="1:6">
      <c r="A28" s="225" t="s">
        <v>1809</v>
      </c>
      <c r="B28" s="205">
        <v>1587</v>
      </c>
      <c r="C28" s="205">
        <v>617.14</v>
      </c>
      <c r="D28" s="205">
        <v>1991.871</v>
      </c>
      <c r="E28" s="205">
        <v>128.2</v>
      </c>
      <c r="F28" s="205">
        <v>133.1</v>
      </c>
    </row>
    <row r="29" s="186" customFormat="1" ht="18" customHeight="1" spans="1:6">
      <c r="A29" s="204" t="s">
        <v>2290</v>
      </c>
      <c r="B29" s="205">
        <v>16</v>
      </c>
      <c r="C29" s="205"/>
      <c r="D29" s="205"/>
      <c r="E29" s="205"/>
      <c r="F29" s="205"/>
    </row>
    <row r="30" s="186" customFormat="1" ht="18" customHeight="1" spans="1:6">
      <c r="A30" s="204" t="s">
        <v>2291</v>
      </c>
      <c r="B30" s="205"/>
      <c r="C30" s="205"/>
      <c r="D30" s="205"/>
      <c r="E30" s="205">
        <v>40.1</v>
      </c>
      <c r="F30" s="205">
        <v>20</v>
      </c>
    </row>
    <row r="31" s="186" customFormat="1" ht="18" customHeight="1" spans="1:6">
      <c r="A31" s="204" t="s">
        <v>2291</v>
      </c>
      <c r="B31" s="205">
        <v>224.64</v>
      </c>
      <c r="C31" s="205">
        <v>2.19</v>
      </c>
      <c r="D31" s="205"/>
      <c r="E31" s="205"/>
      <c r="F31" s="205"/>
    </row>
    <row r="32" s="186" customFormat="1" ht="18" customHeight="1" spans="1:6">
      <c r="A32" s="204" t="s">
        <v>2291</v>
      </c>
      <c r="B32" s="205"/>
      <c r="C32" s="205">
        <v>268.01</v>
      </c>
      <c r="D32" s="205">
        <v>120</v>
      </c>
      <c r="E32" s="205">
        <v>59.9</v>
      </c>
      <c r="F32" s="205"/>
    </row>
    <row r="33" s="186" customFormat="1" ht="18" customHeight="1" spans="1:6">
      <c r="A33" s="204" t="s">
        <v>2292</v>
      </c>
      <c r="B33" s="205">
        <v>65.6</v>
      </c>
      <c r="C33" s="205">
        <v>21</v>
      </c>
      <c r="D33" s="205">
        <v>38.9</v>
      </c>
      <c r="E33" s="205">
        <v>8.7</v>
      </c>
      <c r="F33" s="205">
        <v>17.8</v>
      </c>
    </row>
    <row r="34" s="186" customFormat="1" ht="18" customHeight="1" spans="1:6">
      <c r="A34" s="204" t="s">
        <v>2293</v>
      </c>
      <c r="B34" s="205"/>
      <c r="C34" s="205"/>
      <c r="D34" s="205">
        <v>1101.471</v>
      </c>
      <c r="E34" s="205"/>
      <c r="F34" s="205"/>
    </row>
    <row r="35" s="186" customFormat="1" ht="18" customHeight="1" spans="1:6">
      <c r="A35" s="204" t="s">
        <v>2294</v>
      </c>
      <c r="B35" s="205"/>
      <c r="C35" s="205"/>
      <c r="D35" s="205">
        <v>200</v>
      </c>
      <c r="E35" s="205"/>
      <c r="F35" s="205"/>
    </row>
    <row r="36" s="186" customFormat="1" ht="18" customHeight="1" spans="1:6">
      <c r="A36" s="204" t="s">
        <v>2295</v>
      </c>
      <c r="B36" s="205">
        <v>32</v>
      </c>
      <c r="C36" s="205"/>
      <c r="D36" s="205"/>
      <c r="E36" s="205"/>
      <c r="F36" s="205"/>
    </row>
    <row r="37" s="186" customFormat="1" ht="18" customHeight="1" spans="1:6">
      <c r="A37" s="204" t="s">
        <v>2296</v>
      </c>
      <c r="B37" s="205">
        <v>4.8</v>
      </c>
      <c r="C37" s="205">
        <v>2.9</v>
      </c>
      <c r="D37" s="205">
        <v>2.1</v>
      </c>
      <c r="E37" s="205">
        <v>0.9</v>
      </c>
      <c r="F37" s="205">
        <v>1.3</v>
      </c>
    </row>
    <row r="38" s="186" customFormat="1" ht="18" customHeight="1" spans="1:6">
      <c r="A38" s="204" t="s">
        <v>2296</v>
      </c>
      <c r="B38" s="205">
        <v>49</v>
      </c>
      <c r="C38" s="205">
        <v>35</v>
      </c>
      <c r="D38" s="205">
        <v>14</v>
      </c>
      <c r="E38" s="205">
        <v>14</v>
      </c>
      <c r="F38" s="205">
        <v>21</v>
      </c>
    </row>
    <row r="39" s="186" customFormat="1" ht="18" customHeight="1" spans="1:6">
      <c r="A39" s="204" t="s">
        <v>2297</v>
      </c>
      <c r="B39" s="205">
        <v>17</v>
      </c>
      <c r="C39" s="205"/>
      <c r="D39" s="205"/>
      <c r="E39" s="205"/>
      <c r="F39" s="205"/>
    </row>
    <row r="40" s="186" customFormat="1" ht="18" customHeight="1" spans="1:6">
      <c r="A40" s="204" t="s">
        <v>2298</v>
      </c>
      <c r="B40" s="205">
        <v>49.2</v>
      </c>
      <c r="C40" s="205">
        <v>30.8</v>
      </c>
      <c r="D40" s="205">
        <v>8.8</v>
      </c>
      <c r="E40" s="205"/>
      <c r="F40" s="205"/>
    </row>
    <row r="41" s="186" customFormat="1" ht="18" customHeight="1" spans="1:6">
      <c r="A41" s="204" t="s">
        <v>2299</v>
      </c>
      <c r="B41" s="205">
        <v>12</v>
      </c>
      <c r="C41" s="205">
        <v>10</v>
      </c>
      <c r="D41" s="205">
        <v>30</v>
      </c>
      <c r="E41" s="205"/>
      <c r="F41" s="205"/>
    </row>
    <row r="42" s="186" customFormat="1" ht="18" customHeight="1" spans="1:6">
      <c r="A42" s="204" t="s">
        <v>2300</v>
      </c>
      <c r="B42" s="205">
        <v>300</v>
      </c>
      <c r="C42" s="205"/>
      <c r="D42" s="205"/>
      <c r="E42" s="205"/>
      <c r="F42" s="205"/>
    </row>
    <row r="43" s="186" customFormat="1" ht="18" customHeight="1" spans="1:6">
      <c r="A43" s="204" t="s">
        <v>2301</v>
      </c>
      <c r="B43" s="205">
        <v>40</v>
      </c>
      <c r="C43" s="205"/>
      <c r="D43" s="205"/>
      <c r="E43" s="205"/>
      <c r="F43" s="205"/>
    </row>
    <row r="44" s="186" customFormat="1" ht="18" customHeight="1" spans="1:6">
      <c r="A44" s="204" t="s">
        <v>2302</v>
      </c>
      <c r="B44" s="205"/>
      <c r="C44" s="205"/>
      <c r="D44" s="205">
        <v>200</v>
      </c>
      <c r="E44" s="205"/>
      <c r="F44" s="205"/>
    </row>
    <row r="45" s="186" customFormat="1" ht="18" customHeight="1" spans="1:6">
      <c r="A45" s="204" t="s">
        <v>2303</v>
      </c>
      <c r="B45" s="205">
        <v>1</v>
      </c>
      <c r="C45" s="205">
        <v>47</v>
      </c>
      <c r="D45" s="205"/>
      <c r="E45" s="205"/>
      <c r="F45" s="205">
        <v>1</v>
      </c>
    </row>
    <row r="46" s="186" customFormat="1" ht="18" customHeight="1" spans="1:6">
      <c r="A46" s="204" t="s">
        <v>1882</v>
      </c>
      <c r="B46" s="205">
        <v>100</v>
      </c>
      <c r="C46" s="205">
        <v>12.8</v>
      </c>
      <c r="D46" s="205">
        <v>20.6</v>
      </c>
      <c r="E46" s="205">
        <v>4.6</v>
      </c>
      <c r="F46" s="205"/>
    </row>
    <row r="47" s="186" customFormat="1" ht="18" customHeight="1" spans="1:6">
      <c r="A47" s="204" t="s">
        <v>1882</v>
      </c>
      <c r="B47" s="205">
        <v>132</v>
      </c>
      <c r="C47" s="205">
        <v>7</v>
      </c>
      <c r="D47" s="205"/>
      <c r="E47" s="205"/>
      <c r="F47" s="205"/>
    </row>
    <row r="48" s="186" customFormat="1" ht="18" customHeight="1" spans="1:6">
      <c r="A48" s="204" t="s">
        <v>1882</v>
      </c>
      <c r="B48" s="205">
        <v>106.07</v>
      </c>
      <c r="C48" s="205">
        <v>85.84</v>
      </c>
      <c r="D48" s="205"/>
      <c r="E48" s="205"/>
      <c r="F48" s="205"/>
    </row>
    <row r="49" s="186" customFormat="1" ht="18" customHeight="1" spans="1:6">
      <c r="A49" s="204" t="s">
        <v>1882</v>
      </c>
      <c r="B49" s="205">
        <v>64.6</v>
      </c>
      <c r="C49" s="205">
        <v>3.4</v>
      </c>
      <c r="D49" s="205"/>
      <c r="E49" s="205"/>
      <c r="F49" s="205"/>
    </row>
    <row r="50" s="186" customFormat="1" ht="18" customHeight="1" spans="1:6">
      <c r="A50" s="204" t="s">
        <v>2304</v>
      </c>
      <c r="B50" s="205"/>
      <c r="C50" s="205">
        <v>2</v>
      </c>
      <c r="D50" s="205"/>
      <c r="E50" s="205"/>
      <c r="F50" s="205"/>
    </row>
    <row r="51" s="186" customFormat="1" ht="18" customHeight="1" spans="1:6">
      <c r="A51" s="204" t="s">
        <v>2305</v>
      </c>
      <c r="B51" s="205">
        <v>15</v>
      </c>
      <c r="C51" s="205">
        <v>5</v>
      </c>
      <c r="D51" s="205"/>
      <c r="E51" s="205"/>
      <c r="F51" s="205">
        <v>5</v>
      </c>
    </row>
    <row r="52" s="186" customFormat="1" ht="18" customHeight="1" spans="1:6">
      <c r="A52" s="204" t="s">
        <v>2306</v>
      </c>
      <c r="B52" s="205">
        <v>9</v>
      </c>
      <c r="C52" s="205">
        <v>3</v>
      </c>
      <c r="D52" s="205">
        <v>4</v>
      </c>
      <c r="E52" s="205"/>
      <c r="F52" s="205">
        <v>3</v>
      </c>
    </row>
    <row r="53" s="186" customFormat="1" ht="18" customHeight="1" spans="1:6">
      <c r="A53" s="204" t="s">
        <v>2307</v>
      </c>
      <c r="B53" s="205"/>
      <c r="C53" s="205"/>
      <c r="D53" s="205">
        <v>120</v>
      </c>
      <c r="E53" s="205"/>
      <c r="F53" s="205">
        <v>60</v>
      </c>
    </row>
    <row r="54" s="186" customFormat="1" ht="18" customHeight="1" spans="1:6">
      <c r="A54" s="204" t="s">
        <v>2308</v>
      </c>
      <c r="B54" s="205">
        <v>50</v>
      </c>
      <c r="C54" s="205"/>
      <c r="D54" s="205">
        <v>100</v>
      </c>
      <c r="E54" s="205"/>
      <c r="F54" s="205"/>
    </row>
    <row r="55" s="186" customFormat="1" ht="18" customHeight="1" spans="1:6">
      <c r="A55" s="204" t="s">
        <v>1888</v>
      </c>
      <c r="B55" s="205">
        <v>252.09</v>
      </c>
      <c r="C55" s="205"/>
      <c r="D55" s="205"/>
      <c r="E55" s="205"/>
      <c r="F55" s="205"/>
    </row>
    <row r="56" s="186" customFormat="1" ht="18" customHeight="1" spans="1:6">
      <c r="A56" s="204" t="s">
        <v>1888</v>
      </c>
      <c r="B56" s="205"/>
      <c r="C56" s="205">
        <v>77.2</v>
      </c>
      <c r="D56" s="205">
        <v>30</v>
      </c>
      <c r="E56" s="205"/>
      <c r="F56" s="205"/>
    </row>
    <row r="57" s="186" customFormat="1" ht="18" customHeight="1" spans="1:6">
      <c r="A57" s="204" t="s">
        <v>1889</v>
      </c>
      <c r="B57" s="205">
        <v>35</v>
      </c>
      <c r="C57" s="205"/>
      <c r="D57" s="205"/>
      <c r="E57" s="205"/>
      <c r="F57" s="205"/>
    </row>
    <row r="58" s="186" customFormat="1" ht="18" customHeight="1" spans="1:6">
      <c r="A58" s="204" t="s">
        <v>1889</v>
      </c>
      <c r="B58" s="205">
        <v>3</v>
      </c>
      <c r="C58" s="205"/>
      <c r="D58" s="205"/>
      <c r="E58" s="205"/>
      <c r="F58" s="205"/>
    </row>
    <row r="59" s="186" customFormat="1" ht="18" customHeight="1" spans="1:6">
      <c r="A59" s="204" t="s">
        <v>2306</v>
      </c>
      <c r="B59" s="205">
        <v>9</v>
      </c>
      <c r="C59" s="205">
        <v>4</v>
      </c>
      <c r="D59" s="205">
        <v>2</v>
      </c>
      <c r="E59" s="205"/>
      <c r="F59" s="205">
        <v>4</v>
      </c>
    </row>
  </sheetData>
  <mergeCells count="85">
    <mergeCell ref="A1:F1"/>
    <mergeCell ref="H1:J1"/>
    <mergeCell ref="K1:M1"/>
    <mergeCell ref="N1:P1"/>
    <mergeCell ref="Q1:S1"/>
    <mergeCell ref="T1:V1"/>
    <mergeCell ref="W1:Y1"/>
    <mergeCell ref="Z1:AB1"/>
    <mergeCell ref="AC1:AE1"/>
    <mergeCell ref="AF1:AH1"/>
    <mergeCell ref="AI1:AK1"/>
    <mergeCell ref="AL1:AN1"/>
    <mergeCell ref="AO1:AQ1"/>
    <mergeCell ref="AR1:AT1"/>
    <mergeCell ref="AU1:AW1"/>
    <mergeCell ref="AX1:AZ1"/>
    <mergeCell ref="BA1:BC1"/>
    <mergeCell ref="BD1:BF1"/>
    <mergeCell ref="BG1:BI1"/>
    <mergeCell ref="BJ1:BL1"/>
    <mergeCell ref="BM1:BO1"/>
    <mergeCell ref="BP1:BR1"/>
    <mergeCell ref="BS1:BU1"/>
    <mergeCell ref="BV1:BX1"/>
    <mergeCell ref="BY1:CA1"/>
    <mergeCell ref="CB1:CD1"/>
    <mergeCell ref="CE1:CG1"/>
    <mergeCell ref="CH1:CJ1"/>
    <mergeCell ref="CK1:CM1"/>
    <mergeCell ref="CN1:CP1"/>
    <mergeCell ref="CQ1:CS1"/>
    <mergeCell ref="CT1:CV1"/>
    <mergeCell ref="CW1:CY1"/>
    <mergeCell ref="CZ1:DB1"/>
    <mergeCell ref="DC1:DE1"/>
    <mergeCell ref="DF1:DH1"/>
    <mergeCell ref="DI1:DK1"/>
    <mergeCell ref="DL1:DN1"/>
    <mergeCell ref="DO1:DQ1"/>
    <mergeCell ref="DR1:DT1"/>
    <mergeCell ref="DU1:DW1"/>
    <mergeCell ref="DX1:DZ1"/>
    <mergeCell ref="EA1:EC1"/>
    <mergeCell ref="ED1:EF1"/>
    <mergeCell ref="EG1:EI1"/>
    <mergeCell ref="EJ1:EL1"/>
    <mergeCell ref="EM1:EO1"/>
    <mergeCell ref="EP1:ER1"/>
    <mergeCell ref="ES1:EU1"/>
    <mergeCell ref="EV1:EX1"/>
    <mergeCell ref="EY1:FA1"/>
    <mergeCell ref="FB1:FD1"/>
    <mergeCell ref="FE1:FG1"/>
    <mergeCell ref="FH1:FJ1"/>
    <mergeCell ref="FK1:FM1"/>
    <mergeCell ref="FN1:FP1"/>
    <mergeCell ref="FQ1:FS1"/>
    <mergeCell ref="FT1:FV1"/>
    <mergeCell ref="FW1:FY1"/>
    <mergeCell ref="FZ1:GB1"/>
    <mergeCell ref="GC1:GE1"/>
    <mergeCell ref="GF1:GH1"/>
    <mergeCell ref="GI1:GK1"/>
    <mergeCell ref="GL1:GN1"/>
    <mergeCell ref="GO1:GQ1"/>
    <mergeCell ref="GR1:GT1"/>
    <mergeCell ref="GU1:GW1"/>
    <mergeCell ref="GX1:GZ1"/>
    <mergeCell ref="HA1:HC1"/>
    <mergeCell ref="HD1:HF1"/>
    <mergeCell ref="HG1:HI1"/>
    <mergeCell ref="HJ1:HL1"/>
    <mergeCell ref="HM1:HO1"/>
    <mergeCell ref="HP1:HR1"/>
    <mergeCell ref="HS1:HU1"/>
    <mergeCell ref="HV1:HX1"/>
    <mergeCell ref="HY1:IA1"/>
    <mergeCell ref="IB1:ID1"/>
    <mergeCell ref="IE1:IG1"/>
    <mergeCell ref="IH1:IJ1"/>
    <mergeCell ref="IK1:IM1"/>
    <mergeCell ref="IN1:IP1"/>
    <mergeCell ref="IQ1:IS1"/>
    <mergeCell ref="B3:F3"/>
    <mergeCell ref="A3:A4"/>
  </mergeCells>
  <printOptions horizontalCentered="1"/>
  <pageMargins left="0.751388888888889" right="0.751388888888889"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workbookViewId="0">
      <selection activeCell="A3" sqref="A$1:C$1048576"/>
    </sheetView>
  </sheetViews>
  <sheetFormatPr defaultColWidth="9" defaultRowHeight="14.25"/>
  <cols>
    <col min="1" max="3" width="20.625" style="198" customWidth="1"/>
    <col min="4" max="16384" width="9" style="198"/>
  </cols>
  <sheetData>
    <row r="1" s="185" customFormat="1" ht="30" customHeight="1" spans="1:256">
      <c r="A1" s="188" t="s">
        <v>2309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row>
    <row r="2" s="197" customFormat="1" ht="18" customHeight="1" spans="1:3">
      <c r="A2" s="200" t="s">
        <v>1752</v>
      </c>
      <c r="B2" s="200"/>
      <c r="C2" s="200"/>
    </row>
    <row r="3" s="215" customFormat="1" ht="39" customHeight="1" spans="1:3">
      <c r="A3" s="216" t="s">
        <v>1815</v>
      </c>
      <c r="B3" s="216" t="s">
        <v>2310</v>
      </c>
      <c r="C3" s="217" t="s">
        <v>2311</v>
      </c>
    </row>
    <row r="4" s="186" customFormat="1" ht="18" customHeight="1" spans="1:3">
      <c r="A4" s="218" t="s">
        <v>1964</v>
      </c>
      <c r="B4" s="219">
        <v>2663804</v>
      </c>
      <c r="C4" s="219">
        <v>2633347</v>
      </c>
    </row>
    <row r="5" s="186" customFormat="1" ht="18" customHeight="1" spans="1:3">
      <c r="A5" s="220" t="s">
        <v>1965</v>
      </c>
      <c r="B5" s="219">
        <v>2156629</v>
      </c>
      <c r="C5" s="219">
        <v>2140957</v>
      </c>
    </row>
    <row r="6" s="186" customFormat="1" ht="18" customHeight="1" spans="1:3">
      <c r="A6" s="221" t="s">
        <v>1966</v>
      </c>
      <c r="B6" s="219">
        <v>837629</v>
      </c>
      <c r="C6" s="219">
        <v>821957</v>
      </c>
    </row>
    <row r="7" s="186" customFormat="1" ht="18" customHeight="1" spans="1:3">
      <c r="A7" s="221" t="s">
        <v>1967</v>
      </c>
      <c r="B7" s="219">
        <v>590000</v>
      </c>
      <c r="C7" s="219">
        <v>590000</v>
      </c>
    </row>
    <row r="8" s="186" customFormat="1" ht="18" customHeight="1" spans="1:3">
      <c r="A8" s="221" t="s">
        <v>1968</v>
      </c>
      <c r="B8" s="219">
        <v>729000</v>
      </c>
      <c r="C8" s="219">
        <v>729000</v>
      </c>
    </row>
    <row r="9" s="186" customFormat="1" ht="18" customHeight="1" spans="1:3">
      <c r="A9" s="220" t="s">
        <v>1816</v>
      </c>
      <c r="B9" s="219">
        <v>288280</v>
      </c>
      <c r="C9" s="219">
        <v>288280</v>
      </c>
    </row>
    <row r="10" s="186" customFormat="1" ht="18" customHeight="1" spans="1:3">
      <c r="A10" s="220" t="s">
        <v>1817</v>
      </c>
      <c r="B10" s="219">
        <v>73176</v>
      </c>
      <c r="C10" s="219">
        <v>58391</v>
      </c>
    </row>
    <row r="11" s="186" customFormat="1" ht="18" customHeight="1" spans="1:3">
      <c r="A11" s="220" t="s">
        <v>1818</v>
      </c>
      <c r="B11" s="219">
        <v>145719</v>
      </c>
      <c r="C11" s="219">
        <v>145719</v>
      </c>
    </row>
  </sheetData>
  <mergeCells count="86">
    <mergeCell ref="A1:C1"/>
    <mergeCell ref="D1:F1"/>
    <mergeCell ref="G1:I1"/>
    <mergeCell ref="J1:L1"/>
    <mergeCell ref="M1:O1"/>
    <mergeCell ref="P1:R1"/>
    <mergeCell ref="S1:U1"/>
    <mergeCell ref="V1:X1"/>
    <mergeCell ref="Y1:AA1"/>
    <mergeCell ref="AB1:AD1"/>
    <mergeCell ref="AE1:AG1"/>
    <mergeCell ref="AH1:AJ1"/>
    <mergeCell ref="AK1:AM1"/>
    <mergeCell ref="AN1:AP1"/>
    <mergeCell ref="AQ1:AS1"/>
    <mergeCell ref="AT1:AV1"/>
    <mergeCell ref="AW1:AY1"/>
    <mergeCell ref="AZ1:BB1"/>
    <mergeCell ref="BC1:BE1"/>
    <mergeCell ref="BF1:BH1"/>
    <mergeCell ref="BI1:BK1"/>
    <mergeCell ref="BL1:BN1"/>
    <mergeCell ref="BO1:BQ1"/>
    <mergeCell ref="BR1:BT1"/>
    <mergeCell ref="BU1:BW1"/>
    <mergeCell ref="BX1:BZ1"/>
    <mergeCell ref="CA1:CC1"/>
    <mergeCell ref="CD1:CF1"/>
    <mergeCell ref="CG1:CI1"/>
    <mergeCell ref="CJ1:CL1"/>
    <mergeCell ref="CM1:CO1"/>
    <mergeCell ref="CP1:CR1"/>
    <mergeCell ref="CS1:CU1"/>
    <mergeCell ref="CV1:CX1"/>
    <mergeCell ref="CY1:DA1"/>
    <mergeCell ref="DB1:DD1"/>
    <mergeCell ref="DE1:DG1"/>
    <mergeCell ref="DH1:DJ1"/>
    <mergeCell ref="DK1:DM1"/>
    <mergeCell ref="DN1:DP1"/>
    <mergeCell ref="DQ1:DS1"/>
    <mergeCell ref="DT1:DV1"/>
    <mergeCell ref="DW1:DY1"/>
    <mergeCell ref="DZ1:EB1"/>
    <mergeCell ref="EC1:EE1"/>
    <mergeCell ref="EF1:EH1"/>
    <mergeCell ref="EI1:EK1"/>
    <mergeCell ref="EL1:EN1"/>
    <mergeCell ref="EO1:EQ1"/>
    <mergeCell ref="ER1:ET1"/>
    <mergeCell ref="EU1:EW1"/>
    <mergeCell ref="EX1:EZ1"/>
    <mergeCell ref="FA1:FC1"/>
    <mergeCell ref="FD1:FF1"/>
    <mergeCell ref="FG1:FI1"/>
    <mergeCell ref="FJ1:FL1"/>
    <mergeCell ref="FM1:FO1"/>
    <mergeCell ref="FP1:FR1"/>
    <mergeCell ref="FS1:FU1"/>
    <mergeCell ref="FV1:FX1"/>
    <mergeCell ref="FY1:GA1"/>
    <mergeCell ref="GB1:GD1"/>
    <mergeCell ref="GE1:GG1"/>
    <mergeCell ref="GH1:GJ1"/>
    <mergeCell ref="GK1:GM1"/>
    <mergeCell ref="GN1:GP1"/>
    <mergeCell ref="GQ1:GS1"/>
    <mergeCell ref="GT1:GV1"/>
    <mergeCell ref="GW1:GY1"/>
    <mergeCell ref="GZ1:HB1"/>
    <mergeCell ref="HC1:HE1"/>
    <mergeCell ref="HF1:HH1"/>
    <mergeCell ref="HI1:HK1"/>
    <mergeCell ref="HL1:HN1"/>
    <mergeCell ref="HO1:HQ1"/>
    <mergeCell ref="HR1:HT1"/>
    <mergeCell ref="HU1:HW1"/>
    <mergeCell ref="HX1:HZ1"/>
    <mergeCell ref="IA1:IC1"/>
    <mergeCell ref="ID1:IF1"/>
    <mergeCell ref="IG1:II1"/>
    <mergeCell ref="IJ1:IL1"/>
    <mergeCell ref="IM1:IO1"/>
    <mergeCell ref="IP1:IR1"/>
    <mergeCell ref="IS1:IU1"/>
    <mergeCell ref="A2:C2"/>
  </mergeCells>
  <printOptions horizontalCentered="1"/>
  <pageMargins left="0.751388888888889" right="0.751388888888889"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4"/>
  <sheetViews>
    <sheetView showGridLines="0" showZeros="0" zoomScaleSheetLayoutView="60" workbookViewId="0">
      <selection activeCell="A4" sqref="A4:B54"/>
    </sheetView>
  </sheetViews>
  <sheetFormatPr defaultColWidth="9.16666666666667" defaultRowHeight="14.25"/>
  <cols>
    <col min="1" max="1" width="40.625" style="185" customWidth="1"/>
    <col min="2" max="2" width="20.625" style="185" customWidth="1"/>
    <col min="3" max="241" width="9.16666666666667" style="187" customWidth="1"/>
    <col min="242" max="16384" width="9.16666666666667" style="187"/>
  </cols>
  <sheetData>
    <row r="1" s="185" customFormat="1" ht="30" customHeight="1" spans="1:256">
      <c r="A1" s="188" t="s">
        <v>2312</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85" customFormat="1" ht="18" customHeight="1" spans="1:2">
      <c r="A2" s="206" t="s">
        <v>35</v>
      </c>
      <c r="B2" s="206"/>
    </row>
    <row r="3" s="185" customFormat="1" ht="18" customHeight="1" spans="1:2">
      <c r="A3" s="193" t="s">
        <v>36</v>
      </c>
      <c r="B3" s="193" t="s">
        <v>37</v>
      </c>
    </row>
    <row r="4" s="185" customFormat="1" ht="18" customHeight="1" spans="1:2">
      <c r="A4" s="193" t="s">
        <v>2313</v>
      </c>
      <c r="B4" s="208">
        <f>B5</f>
        <v>5156</v>
      </c>
    </row>
    <row r="5" s="185" customFormat="1" ht="18" customHeight="1" spans="1:2">
      <c r="A5" s="209" t="s">
        <v>370</v>
      </c>
      <c r="B5" s="208">
        <f>B6</f>
        <v>5156</v>
      </c>
    </row>
    <row r="6" s="185" customFormat="1" ht="18" customHeight="1" spans="1:2">
      <c r="A6" s="209" t="s">
        <v>615</v>
      </c>
      <c r="B6" s="208">
        <f>B7+B39+B44+B50+B54</f>
        <v>5156</v>
      </c>
    </row>
    <row r="7" s="185" customFormat="1" ht="18" customHeight="1" spans="1:2">
      <c r="A7" s="209" t="s">
        <v>616</v>
      </c>
      <c r="B7" s="208">
        <f>SUM(B8:B38)</f>
        <v>5156</v>
      </c>
    </row>
    <row r="8" s="185" customFormat="1" ht="18" customHeight="1" spans="1:2">
      <c r="A8" s="210" t="s">
        <v>2314</v>
      </c>
      <c r="B8" s="212">
        <v>0</v>
      </c>
    </row>
    <row r="9" s="185" customFormat="1" ht="18" customHeight="1" spans="1:2">
      <c r="A9" s="210" t="s">
        <v>2315</v>
      </c>
      <c r="B9" s="208">
        <v>0</v>
      </c>
    </row>
    <row r="10" s="185" customFormat="1" ht="18.75" customHeight="1" spans="1:2">
      <c r="A10" s="210" t="s">
        <v>2316</v>
      </c>
      <c r="B10" s="213">
        <v>0</v>
      </c>
    </row>
    <row r="11" spans="1:2">
      <c r="A11" s="210" t="s">
        <v>2317</v>
      </c>
      <c r="B11" s="208">
        <v>0</v>
      </c>
    </row>
    <row r="12" spans="1:2">
      <c r="A12" s="210" t="s">
        <v>2318</v>
      </c>
      <c r="B12" s="208">
        <v>0</v>
      </c>
    </row>
    <row r="13" spans="1:2">
      <c r="A13" s="210" t="s">
        <v>2319</v>
      </c>
      <c r="B13" s="208">
        <v>0</v>
      </c>
    </row>
    <row r="14" spans="1:2">
      <c r="A14" s="210" t="s">
        <v>2320</v>
      </c>
      <c r="B14" s="208">
        <v>0</v>
      </c>
    </row>
    <row r="15" spans="1:2">
      <c r="A15" s="210" t="s">
        <v>2321</v>
      </c>
      <c r="B15" s="208">
        <v>0</v>
      </c>
    </row>
    <row r="16" spans="1:2">
      <c r="A16" s="210" t="s">
        <v>2322</v>
      </c>
      <c r="B16" s="208">
        <v>0</v>
      </c>
    </row>
    <row r="17" spans="1:2">
      <c r="A17" s="210" t="s">
        <v>2323</v>
      </c>
      <c r="B17" s="208">
        <v>0</v>
      </c>
    </row>
    <row r="18" spans="1:2">
      <c r="A18" s="210" t="s">
        <v>2324</v>
      </c>
      <c r="B18" s="208">
        <v>0</v>
      </c>
    </row>
    <row r="19" spans="1:2">
      <c r="A19" s="210" t="s">
        <v>2325</v>
      </c>
      <c r="B19" s="208">
        <v>0</v>
      </c>
    </row>
    <row r="20" spans="1:2">
      <c r="A20" s="210" t="s">
        <v>2326</v>
      </c>
      <c r="B20" s="208">
        <v>0</v>
      </c>
    </row>
    <row r="21" spans="1:2">
      <c r="A21" s="210" t="s">
        <v>2327</v>
      </c>
      <c r="B21" s="208">
        <v>0</v>
      </c>
    </row>
    <row r="22" spans="1:2">
      <c r="A22" s="210" t="s">
        <v>2328</v>
      </c>
      <c r="B22" s="208">
        <v>0</v>
      </c>
    </row>
    <row r="23" spans="1:2">
      <c r="A23" s="210" t="s">
        <v>2329</v>
      </c>
      <c r="B23" s="208">
        <v>0</v>
      </c>
    </row>
    <row r="24" spans="1:2">
      <c r="A24" s="210" t="s">
        <v>2330</v>
      </c>
      <c r="B24" s="208">
        <v>0</v>
      </c>
    </row>
    <row r="25" spans="1:2">
      <c r="A25" s="210" t="s">
        <v>2331</v>
      </c>
      <c r="B25" s="208">
        <v>0</v>
      </c>
    </row>
    <row r="26" spans="1:2">
      <c r="A26" s="210" t="s">
        <v>2332</v>
      </c>
      <c r="B26" s="208">
        <v>0</v>
      </c>
    </row>
    <row r="27" spans="1:2">
      <c r="A27" s="210" t="s">
        <v>2333</v>
      </c>
      <c r="B27" s="208">
        <v>0</v>
      </c>
    </row>
    <row r="28" spans="1:2">
      <c r="A28" s="210" t="s">
        <v>2334</v>
      </c>
      <c r="B28" s="208">
        <v>0</v>
      </c>
    </row>
    <row r="29" spans="1:2">
      <c r="A29" s="210" t="s">
        <v>2335</v>
      </c>
      <c r="B29" s="208">
        <v>0</v>
      </c>
    </row>
    <row r="30" spans="1:2">
      <c r="A30" s="210" t="s">
        <v>2336</v>
      </c>
      <c r="B30" s="208">
        <v>0</v>
      </c>
    </row>
    <row r="31" spans="1:2">
      <c r="A31" s="210" t="s">
        <v>2337</v>
      </c>
      <c r="B31" s="208">
        <v>0</v>
      </c>
    </row>
    <row r="32" spans="1:2">
      <c r="A32" s="210" t="s">
        <v>2338</v>
      </c>
      <c r="B32" s="208">
        <v>0</v>
      </c>
    </row>
    <row r="33" spans="1:2">
      <c r="A33" s="210" t="s">
        <v>2339</v>
      </c>
      <c r="B33" s="208">
        <v>0</v>
      </c>
    </row>
    <row r="34" spans="1:2">
      <c r="A34" s="210" t="s">
        <v>2340</v>
      </c>
      <c r="B34" s="208">
        <v>0</v>
      </c>
    </row>
    <row r="35" spans="1:2">
      <c r="A35" s="210" t="s">
        <v>2341</v>
      </c>
      <c r="B35" s="208">
        <v>0</v>
      </c>
    </row>
    <row r="36" spans="1:2">
      <c r="A36" s="210" t="s">
        <v>2342</v>
      </c>
      <c r="B36" s="208">
        <v>0</v>
      </c>
    </row>
    <row r="37" spans="1:2">
      <c r="A37" s="210" t="s">
        <v>618</v>
      </c>
      <c r="B37" s="208">
        <v>0</v>
      </c>
    </row>
    <row r="38" spans="1:2">
      <c r="A38" s="210" t="s">
        <v>2343</v>
      </c>
      <c r="B38" s="208">
        <v>5156</v>
      </c>
    </row>
    <row r="39" spans="1:2">
      <c r="A39" s="209" t="s">
        <v>620</v>
      </c>
      <c r="B39" s="208">
        <f>SUM(B40:B43)</f>
        <v>0</v>
      </c>
    </row>
    <row r="40" spans="1:2">
      <c r="A40" s="210" t="s">
        <v>2344</v>
      </c>
      <c r="B40" s="208">
        <v>0</v>
      </c>
    </row>
    <row r="41" spans="1:2">
      <c r="A41" s="210" t="s">
        <v>2345</v>
      </c>
      <c r="B41" s="208">
        <v>0</v>
      </c>
    </row>
    <row r="42" spans="1:2">
      <c r="A42" s="210" t="s">
        <v>2346</v>
      </c>
      <c r="B42" s="208">
        <v>0</v>
      </c>
    </row>
    <row r="43" spans="1:2">
      <c r="A43" s="210" t="s">
        <v>2347</v>
      </c>
      <c r="B43" s="208">
        <v>0</v>
      </c>
    </row>
    <row r="44" spans="1:2">
      <c r="A44" s="209" t="s">
        <v>623</v>
      </c>
      <c r="B44" s="208">
        <f>SUM(B45:B49)</f>
        <v>0</v>
      </c>
    </row>
    <row r="45" spans="1:2">
      <c r="A45" s="210" t="s">
        <v>2348</v>
      </c>
      <c r="B45" s="208">
        <v>0</v>
      </c>
    </row>
    <row r="46" spans="1:2">
      <c r="A46" s="210" t="s">
        <v>2349</v>
      </c>
      <c r="B46" s="208">
        <v>0</v>
      </c>
    </row>
    <row r="47" spans="1:2">
      <c r="A47" s="210" t="s">
        <v>2350</v>
      </c>
      <c r="B47" s="208">
        <v>0</v>
      </c>
    </row>
    <row r="48" spans="1:2">
      <c r="A48" s="210" t="s">
        <v>2351</v>
      </c>
      <c r="B48" s="208">
        <v>0</v>
      </c>
    </row>
    <row r="49" spans="1:2">
      <c r="A49" s="210" t="s">
        <v>2352</v>
      </c>
      <c r="B49" s="208">
        <v>0</v>
      </c>
    </row>
    <row r="50" spans="1:2">
      <c r="A50" s="209" t="s">
        <v>625</v>
      </c>
      <c r="B50" s="208">
        <f>SUM(B51:B53)</f>
        <v>0</v>
      </c>
    </row>
    <row r="51" spans="1:2">
      <c r="A51" s="210" t="s">
        <v>2353</v>
      </c>
      <c r="B51" s="208">
        <v>0</v>
      </c>
    </row>
    <row r="52" spans="1:2">
      <c r="A52" s="210" t="s">
        <v>2354</v>
      </c>
      <c r="B52" s="208">
        <v>0</v>
      </c>
    </row>
    <row r="53" spans="1:2">
      <c r="A53" s="210" t="s">
        <v>2355</v>
      </c>
      <c r="B53" s="208">
        <v>0</v>
      </c>
    </row>
    <row r="54" spans="1:2">
      <c r="A54" s="209" t="s">
        <v>2356</v>
      </c>
      <c r="B54" s="208">
        <v>0</v>
      </c>
    </row>
  </sheetData>
  <mergeCells count="129">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s>
  <printOptions horizontalCentered="1"/>
  <pageMargins left="0.590277777777778" right="0.865972222222222" top="1" bottom="1" header="0.5" footer="0"/>
  <pageSetup paperSize="9" orientation="portrait" blackAndWhite="1" horizont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showGridLines="0" showZeros="0" zoomScaleSheetLayoutView="60" workbookViewId="0">
      <selection activeCell="A4" sqref="A4:B34"/>
    </sheetView>
  </sheetViews>
  <sheetFormatPr defaultColWidth="9.16666666666667" defaultRowHeight="14.25"/>
  <cols>
    <col min="1" max="1" width="40.625" style="185" customWidth="1"/>
    <col min="2" max="2" width="20.625" style="185" customWidth="1"/>
    <col min="3" max="3" width="9.16666666666667" style="185" customWidth="1"/>
    <col min="4" max="244" width="9.16666666666667" style="187" customWidth="1"/>
    <col min="245" max="16384" width="9.16666666666667" style="187"/>
  </cols>
  <sheetData>
    <row r="1" s="185" customFormat="1" ht="30" customHeight="1" spans="1:256">
      <c r="A1" s="188" t="s">
        <v>2357</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85" customFormat="1" ht="18" customHeight="1" spans="1:2">
      <c r="A2" s="206" t="s">
        <v>35</v>
      </c>
      <c r="B2" s="206" t="s">
        <v>35</v>
      </c>
    </row>
    <row r="3" s="185" customFormat="1" ht="18" customHeight="1" spans="1:2">
      <c r="A3" s="193" t="s">
        <v>36</v>
      </c>
      <c r="B3" s="193" t="s">
        <v>37</v>
      </c>
    </row>
    <row r="4" s="185" customFormat="1" ht="18" customHeight="1" spans="1:2">
      <c r="A4" s="193" t="s">
        <v>2358</v>
      </c>
      <c r="B4" s="208">
        <f>B5+B8</f>
        <v>667</v>
      </c>
    </row>
    <row r="5" s="185" customFormat="1" ht="18" customHeight="1" spans="1:2">
      <c r="A5" s="209" t="s">
        <v>1077</v>
      </c>
      <c r="B5" s="208">
        <f>B6</f>
        <v>0</v>
      </c>
    </row>
    <row r="6" s="185" customFormat="1" ht="18" customHeight="1" spans="1:2">
      <c r="A6" s="209" t="s">
        <v>1097</v>
      </c>
      <c r="B6" s="208">
        <f>B7</f>
        <v>0</v>
      </c>
    </row>
    <row r="7" s="185" customFormat="1" ht="18" customHeight="1" spans="1:2">
      <c r="A7" s="210" t="s">
        <v>2359</v>
      </c>
      <c r="B7" s="208">
        <v>0</v>
      </c>
    </row>
    <row r="8" s="185" customFormat="1" ht="18" customHeight="1" spans="1:2">
      <c r="A8" s="209" t="s">
        <v>2358</v>
      </c>
      <c r="B8" s="208">
        <f>B9+B20+B30+B32</f>
        <v>667</v>
      </c>
    </row>
    <row r="9" s="185" customFormat="1" ht="18.75" customHeight="1" spans="1:2">
      <c r="A9" s="209" t="s">
        <v>2360</v>
      </c>
      <c r="B9" s="208">
        <f>SUM(B10:B19)</f>
        <v>367</v>
      </c>
    </row>
    <row r="10" spans="1:2">
      <c r="A10" s="210" t="s">
        <v>2361</v>
      </c>
      <c r="B10" s="208">
        <v>0</v>
      </c>
    </row>
    <row r="11" spans="1:2">
      <c r="A11" s="210" t="s">
        <v>2362</v>
      </c>
      <c r="B11" s="208">
        <v>0</v>
      </c>
    </row>
    <row r="12" spans="1:2">
      <c r="A12" s="210" t="s">
        <v>2363</v>
      </c>
      <c r="B12" s="208">
        <v>0</v>
      </c>
    </row>
    <row r="13" spans="1:2">
      <c r="A13" s="210" t="s">
        <v>2364</v>
      </c>
      <c r="B13" s="208">
        <v>0</v>
      </c>
    </row>
    <row r="14" spans="1:2">
      <c r="A14" s="210" t="s">
        <v>2365</v>
      </c>
      <c r="B14" s="208">
        <v>207</v>
      </c>
    </row>
    <row r="15" spans="1:2">
      <c r="A15" s="210" t="s">
        <v>2366</v>
      </c>
      <c r="B15" s="208">
        <v>0</v>
      </c>
    </row>
    <row r="16" spans="1:2">
      <c r="A16" s="210" t="s">
        <v>2367</v>
      </c>
      <c r="B16" s="208">
        <v>0</v>
      </c>
    </row>
    <row r="17" spans="1:2">
      <c r="A17" s="210" t="s">
        <v>2368</v>
      </c>
      <c r="B17" s="208">
        <v>0</v>
      </c>
    </row>
    <row r="18" spans="1:2">
      <c r="A18" s="211" t="s">
        <v>2369</v>
      </c>
      <c r="B18" s="208">
        <v>0</v>
      </c>
    </row>
    <row r="19" spans="1:2">
      <c r="A19" s="210" t="s">
        <v>2370</v>
      </c>
      <c r="B19" s="208">
        <v>160</v>
      </c>
    </row>
    <row r="20" spans="1:2">
      <c r="A20" s="209" t="s">
        <v>2371</v>
      </c>
      <c r="B20" s="208">
        <f>SUM(B21:B29)</f>
        <v>300</v>
      </c>
    </row>
    <row r="21" spans="1:2">
      <c r="A21" s="210" t="s">
        <v>2372</v>
      </c>
      <c r="B21" s="208">
        <v>0</v>
      </c>
    </row>
    <row r="22" spans="1:2">
      <c r="A22" s="210" t="s">
        <v>2373</v>
      </c>
      <c r="B22" s="208">
        <v>0</v>
      </c>
    </row>
    <row r="23" spans="1:2">
      <c r="A23" s="210" t="s">
        <v>2374</v>
      </c>
      <c r="B23" s="208">
        <v>0</v>
      </c>
    </row>
    <row r="24" spans="1:2">
      <c r="A24" s="210" t="s">
        <v>2375</v>
      </c>
      <c r="B24" s="208">
        <v>0</v>
      </c>
    </row>
    <row r="25" spans="1:2">
      <c r="A25" s="210" t="s">
        <v>2376</v>
      </c>
      <c r="B25" s="208">
        <v>0</v>
      </c>
    </row>
    <row r="26" spans="1:2">
      <c r="A26" s="210" t="s">
        <v>2377</v>
      </c>
      <c r="B26" s="208">
        <v>0</v>
      </c>
    </row>
    <row r="27" spans="1:2">
      <c r="A27" s="210" t="s">
        <v>2378</v>
      </c>
      <c r="B27" s="208">
        <v>0</v>
      </c>
    </row>
    <row r="28" spans="1:2">
      <c r="A28" s="210" t="s">
        <v>2379</v>
      </c>
      <c r="B28" s="208">
        <v>0</v>
      </c>
    </row>
    <row r="29" spans="1:2">
      <c r="A29" s="210" t="s">
        <v>2380</v>
      </c>
      <c r="B29" s="208">
        <v>300</v>
      </c>
    </row>
    <row r="30" spans="1:2">
      <c r="A30" s="209" t="s">
        <v>2381</v>
      </c>
      <c r="B30" s="208">
        <f>B31</f>
        <v>0</v>
      </c>
    </row>
    <row r="31" spans="1:2">
      <c r="A31" s="210" t="s">
        <v>2382</v>
      </c>
      <c r="B31" s="208">
        <v>0</v>
      </c>
    </row>
    <row r="32" spans="1:2">
      <c r="A32" s="209" t="s">
        <v>2383</v>
      </c>
      <c r="B32" s="208">
        <f>B33</f>
        <v>0</v>
      </c>
    </row>
    <row r="33" spans="1:2">
      <c r="A33" s="211" t="s">
        <v>2384</v>
      </c>
      <c r="B33" s="208">
        <v>0</v>
      </c>
    </row>
    <row r="34" spans="1:2">
      <c r="A34" s="210"/>
      <c r="B34" s="214"/>
    </row>
  </sheetData>
  <mergeCells count="129">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s>
  <printOptions horizontalCentered="1"/>
  <pageMargins left="0.786805555555556" right="0.786805555555556" top="1" bottom="1" header="0.5" footer="0"/>
  <pageSetup paperSize="9" orientation="portrait" blackAndWhite="1" horizont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54"/>
  <sheetViews>
    <sheetView showGridLines="0" showZeros="0" zoomScaleSheetLayoutView="60" workbookViewId="0">
      <selection activeCell="A3" sqref="A3:B54"/>
    </sheetView>
  </sheetViews>
  <sheetFormatPr defaultColWidth="9.16666666666667" defaultRowHeight="14.25"/>
  <cols>
    <col min="1" max="1" width="40.625" style="185" customWidth="1"/>
    <col min="2" max="239" width="9.16666666666667" style="187" customWidth="1"/>
    <col min="240" max="16384" width="9.16666666666667" style="187"/>
  </cols>
  <sheetData>
    <row r="1" s="185" customFormat="1" ht="30" customHeight="1" spans="1:254">
      <c r="A1" s="188" t="s">
        <v>2385</v>
      </c>
      <c r="B1" s="188"/>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row>
    <row r="2" s="185" customFormat="1" ht="18" customHeight="1" spans="1:1">
      <c r="A2" s="206" t="s">
        <v>35</v>
      </c>
    </row>
    <row r="3" s="185" customFormat="1" ht="18" customHeight="1" spans="1:2">
      <c r="A3" s="193" t="s">
        <v>36</v>
      </c>
      <c r="B3" s="207" t="s">
        <v>37</v>
      </c>
    </row>
    <row r="4" s="185" customFormat="1" ht="18" customHeight="1" spans="1:2">
      <c r="A4" s="193" t="s">
        <v>2313</v>
      </c>
      <c r="B4" s="208">
        <f>B5</f>
        <v>5156</v>
      </c>
    </row>
    <row r="5" s="185" customFormat="1" ht="18" customHeight="1" spans="1:2">
      <c r="A5" s="209" t="s">
        <v>370</v>
      </c>
      <c r="B5" s="208">
        <f>B6</f>
        <v>5156</v>
      </c>
    </row>
    <row r="6" s="185" customFormat="1" ht="18" customHeight="1" spans="1:2">
      <c r="A6" s="209" t="s">
        <v>615</v>
      </c>
      <c r="B6" s="208">
        <f>B7+B39+B44+B50+B54</f>
        <v>5156</v>
      </c>
    </row>
    <row r="7" s="185" customFormat="1" ht="18" customHeight="1" spans="1:2">
      <c r="A7" s="209" t="s">
        <v>616</v>
      </c>
      <c r="B7" s="208">
        <f>SUM(B8:B38)</f>
        <v>5156</v>
      </c>
    </row>
    <row r="8" s="185" customFormat="1" ht="18" customHeight="1" spans="1:2">
      <c r="A8" s="210" t="s">
        <v>2314</v>
      </c>
      <c r="B8" s="212">
        <v>0</v>
      </c>
    </row>
    <row r="9" s="185" customFormat="1" ht="18.75" customHeight="1" spans="1:2">
      <c r="A9" s="210" t="s">
        <v>2315</v>
      </c>
      <c r="B9" s="208">
        <v>0</v>
      </c>
    </row>
    <row r="10" spans="1:2">
      <c r="A10" s="210" t="s">
        <v>2316</v>
      </c>
      <c r="B10" s="213">
        <v>0</v>
      </c>
    </row>
    <row r="11" spans="1:2">
      <c r="A11" s="210" t="s">
        <v>2317</v>
      </c>
      <c r="B11" s="208">
        <v>0</v>
      </c>
    </row>
    <row r="12" spans="1:2">
      <c r="A12" s="210" t="s">
        <v>2318</v>
      </c>
      <c r="B12" s="208">
        <v>0</v>
      </c>
    </row>
    <row r="13" spans="1:2">
      <c r="A13" s="210" t="s">
        <v>2319</v>
      </c>
      <c r="B13" s="208">
        <v>0</v>
      </c>
    </row>
    <row r="14" spans="1:2">
      <c r="A14" s="210" t="s">
        <v>2320</v>
      </c>
      <c r="B14" s="208">
        <v>0</v>
      </c>
    </row>
    <row r="15" spans="1:2">
      <c r="A15" s="210" t="s">
        <v>2321</v>
      </c>
      <c r="B15" s="208">
        <v>0</v>
      </c>
    </row>
    <row r="16" spans="1:2">
      <c r="A16" s="210" t="s">
        <v>2322</v>
      </c>
      <c r="B16" s="208">
        <v>0</v>
      </c>
    </row>
    <row r="17" spans="1:2">
      <c r="A17" s="210" t="s">
        <v>2323</v>
      </c>
      <c r="B17" s="208">
        <v>0</v>
      </c>
    </row>
    <row r="18" spans="1:2">
      <c r="A18" s="210" t="s">
        <v>2324</v>
      </c>
      <c r="B18" s="208">
        <v>0</v>
      </c>
    </row>
    <row r="19" spans="1:2">
      <c r="A19" s="210" t="s">
        <v>2325</v>
      </c>
      <c r="B19" s="208">
        <v>0</v>
      </c>
    </row>
    <row r="20" spans="1:2">
      <c r="A20" s="210" t="s">
        <v>2326</v>
      </c>
      <c r="B20" s="208">
        <v>0</v>
      </c>
    </row>
    <row r="21" spans="1:2">
      <c r="A21" s="210" t="s">
        <v>2327</v>
      </c>
      <c r="B21" s="208">
        <v>0</v>
      </c>
    </row>
    <row r="22" spans="1:2">
      <c r="A22" s="210" t="s">
        <v>2328</v>
      </c>
      <c r="B22" s="208">
        <v>0</v>
      </c>
    </row>
    <row r="23" spans="1:2">
      <c r="A23" s="210" t="s">
        <v>2329</v>
      </c>
      <c r="B23" s="208">
        <v>0</v>
      </c>
    </row>
    <row r="24" spans="1:2">
      <c r="A24" s="210" t="s">
        <v>2330</v>
      </c>
      <c r="B24" s="208">
        <v>0</v>
      </c>
    </row>
    <row r="25" spans="1:2">
      <c r="A25" s="210" t="s">
        <v>2331</v>
      </c>
      <c r="B25" s="208">
        <v>0</v>
      </c>
    </row>
    <row r="26" spans="1:2">
      <c r="A26" s="210" t="s">
        <v>2332</v>
      </c>
      <c r="B26" s="208">
        <v>0</v>
      </c>
    </row>
    <row r="27" spans="1:2">
      <c r="A27" s="210" t="s">
        <v>2333</v>
      </c>
      <c r="B27" s="208">
        <v>0</v>
      </c>
    </row>
    <row r="28" spans="1:2">
      <c r="A28" s="210" t="s">
        <v>2334</v>
      </c>
      <c r="B28" s="208">
        <v>0</v>
      </c>
    </row>
    <row r="29" spans="1:2">
      <c r="A29" s="210" t="s">
        <v>2335</v>
      </c>
      <c r="B29" s="208">
        <v>0</v>
      </c>
    </row>
    <row r="30" spans="1:2">
      <c r="A30" s="210" t="s">
        <v>2336</v>
      </c>
      <c r="B30" s="208">
        <v>0</v>
      </c>
    </row>
    <row r="31" spans="1:2">
      <c r="A31" s="210" t="s">
        <v>2337</v>
      </c>
      <c r="B31" s="208">
        <v>0</v>
      </c>
    </row>
    <row r="32" spans="1:2">
      <c r="A32" s="210" t="s">
        <v>2338</v>
      </c>
      <c r="B32" s="208">
        <v>0</v>
      </c>
    </row>
    <row r="33" spans="1:2">
      <c r="A33" s="210" t="s">
        <v>2339</v>
      </c>
      <c r="B33" s="208">
        <v>0</v>
      </c>
    </row>
    <row r="34" spans="1:2">
      <c r="A34" s="210" t="s">
        <v>2340</v>
      </c>
      <c r="B34" s="208">
        <v>0</v>
      </c>
    </row>
    <row r="35" spans="1:2">
      <c r="A35" s="210" t="s">
        <v>2341</v>
      </c>
      <c r="B35" s="208">
        <v>0</v>
      </c>
    </row>
    <row r="36" spans="1:2">
      <c r="A36" s="210" t="s">
        <v>2342</v>
      </c>
      <c r="B36" s="208">
        <v>0</v>
      </c>
    </row>
    <row r="37" spans="1:2">
      <c r="A37" s="210" t="s">
        <v>618</v>
      </c>
      <c r="B37" s="208">
        <v>0</v>
      </c>
    </row>
    <row r="38" spans="1:2">
      <c r="A38" s="210" t="s">
        <v>2343</v>
      </c>
      <c r="B38" s="208">
        <v>5156</v>
      </c>
    </row>
    <row r="39" spans="1:2">
      <c r="A39" s="209" t="s">
        <v>620</v>
      </c>
      <c r="B39" s="208">
        <f>SUM(B40:B43)</f>
        <v>0</v>
      </c>
    </row>
    <row r="40" spans="1:2">
      <c r="A40" s="210" t="s">
        <v>2344</v>
      </c>
      <c r="B40" s="208">
        <v>0</v>
      </c>
    </row>
    <row r="41" spans="1:2">
      <c r="A41" s="210" t="s">
        <v>2345</v>
      </c>
      <c r="B41" s="208">
        <v>0</v>
      </c>
    </row>
    <row r="42" spans="1:2">
      <c r="A42" s="210" t="s">
        <v>2346</v>
      </c>
      <c r="B42" s="208">
        <v>0</v>
      </c>
    </row>
    <row r="43" spans="1:2">
      <c r="A43" s="210" t="s">
        <v>2347</v>
      </c>
      <c r="B43" s="208">
        <v>0</v>
      </c>
    </row>
    <row r="44" spans="1:2">
      <c r="A44" s="209" t="s">
        <v>623</v>
      </c>
      <c r="B44" s="208">
        <f>SUM(B45:B49)</f>
        <v>0</v>
      </c>
    </row>
    <row r="45" spans="1:2">
      <c r="A45" s="210" t="s">
        <v>2348</v>
      </c>
      <c r="B45" s="208">
        <v>0</v>
      </c>
    </row>
    <row r="46" spans="1:2">
      <c r="A46" s="210" t="s">
        <v>2349</v>
      </c>
      <c r="B46" s="208">
        <v>0</v>
      </c>
    </row>
    <row r="47" spans="1:2">
      <c r="A47" s="210" t="s">
        <v>2350</v>
      </c>
      <c r="B47" s="208">
        <v>0</v>
      </c>
    </row>
    <row r="48" spans="1:2">
      <c r="A48" s="210" t="s">
        <v>2351</v>
      </c>
      <c r="B48" s="208">
        <v>0</v>
      </c>
    </row>
    <row r="49" spans="1:2">
      <c r="A49" s="210" t="s">
        <v>2352</v>
      </c>
      <c r="B49" s="208">
        <v>0</v>
      </c>
    </row>
    <row r="50" spans="1:2">
      <c r="A50" s="209" t="s">
        <v>625</v>
      </c>
      <c r="B50" s="208">
        <f>SUM(B51:B53)</f>
        <v>0</v>
      </c>
    </row>
    <row r="51" spans="1:2">
      <c r="A51" s="210" t="s">
        <v>2353</v>
      </c>
      <c r="B51" s="208">
        <v>0</v>
      </c>
    </row>
    <row r="52" spans="1:2">
      <c r="A52" s="210" t="s">
        <v>2354</v>
      </c>
      <c r="B52" s="208">
        <v>0</v>
      </c>
    </row>
    <row r="53" spans="1:2">
      <c r="A53" s="210" t="s">
        <v>2355</v>
      </c>
      <c r="B53" s="208">
        <v>0</v>
      </c>
    </row>
    <row r="54" spans="1:2">
      <c r="A54" s="209" t="s">
        <v>2356</v>
      </c>
      <c r="B54" s="208">
        <v>0</v>
      </c>
    </row>
  </sheetData>
  <mergeCells count="127">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s>
  <printOptions horizontalCentered="1"/>
  <pageMargins left="0.550694444444444" right="0.66875" top="1" bottom="1" header="0.5" footer="0"/>
  <pageSetup paperSize="9" fitToHeight="0" orientation="portrait" blackAndWhite="1" horizont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3"/>
  <sheetViews>
    <sheetView showGridLines="0" showZeros="0" tabSelected="1" zoomScaleSheetLayoutView="60" workbookViewId="0">
      <selection activeCell="A1" sqref="A1:B1"/>
    </sheetView>
  </sheetViews>
  <sheetFormatPr defaultColWidth="9.16666666666667" defaultRowHeight="14.25"/>
  <cols>
    <col min="1" max="1" width="40.625" style="185" customWidth="1"/>
    <col min="2" max="242" width="9.16666666666667" style="187" customWidth="1"/>
    <col min="243" max="16384" width="9.16666666666667" style="187"/>
  </cols>
  <sheetData>
    <row r="1" s="185" customFormat="1" ht="30" customHeight="1" spans="1:254">
      <c r="A1" s="188" t="s">
        <v>2386</v>
      </c>
      <c r="B1" s="188"/>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row>
    <row r="2" s="185" customFormat="1" ht="18" customHeight="1" spans="1:1">
      <c r="A2" s="206" t="s">
        <v>35</v>
      </c>
    </row>
    <row r="3" s="185" customFormat="1" ht="18" customHeight="1" spans="1:2">
      <c r="A3" s="193" t="s">
        <v>36</v>
      </c>
      <c r="B3" s="207" t="s">
        <v>37</v>
      </c>
    </row>
    <row r="4" s="185" customFormat="1" ht="18" customHeight="1" spans="1:2">
      <c r="A4" s="193" t="s">
        <v>2358</v>
      </c>
      <c r="B4" s="208">
        <f>B5+B8</f>
        <v>460</v>
      </c>
    </row>
    <row r="5" s="185" customFormat="1" ht="18" customHeight="1" spans="1:2">
      <c r="A5" s="209" t="s">
        <v>1077</v>
      </c>
      <c r="B5" s="208">
        <f>B6</f>
        <v>0</v>
      </c>
    </row>
    <row r="6" s="185" customFormat="1" ht="18" customHeight="1" spans="1:2">
      <c r="A6" s="209" t="s">
        <v>1097</v>
      </c>
      <c r="B6" s="208">
        <f>B7</f>
        <v>0</v>
      </c>
    </row>
    <row r="7" s="185" customFormat="1" ht="18" customHeight="1" spans="1:2">
      <c r="A7" s="210" t="s">
        <v>2359</v>
      </c>
      <c r="B7" s="208">
        <v>0</v>
      </c>
    </row>
    <row r="8" s="185" customFormat="1" ht="18.75" customHeight="1" spans="1:2">
      <c r="A8" s="209" t="s">
        <v>2358</v>
      </c>
      <c r="B8" s="208">
        <f>B9+B20+B30+B32</f>
        <v>460</v>
      </c>
    </row>
    <row r="9" spans="1:2">
      <c r="A9" s="209" t="s">
        <v>2360</v>
      </c>
      <c r="B9" s="208">
        <f>SUM(B10:B19)</f>
        <v>160</v>
      </c>
    </row>
    <row r="10" spans="1:2">
      <c r="A10" s="210" t="s">
        <v>2361</v>
      </c>
      <c r="B10" s="208">
        <v>0</v>
      </c>
    </row>
    <row r="11" spans="1:2">
      <c r="A11" s="210" t="s">
        <v>2362</v>
      </c>
      <c r="B11" s="208">
        <v>0</v>
      </c>
    </row>
    <row r="12" spans="1:2">
      <c r="A12" s="210" t="s">
        <v>2363</v>
      </c>
      <c r="B12" s="208">
        <v>0</v>
      </c>
    </row>
    <row r="13" spans="1:2">
      <c r="A13" s="210" t="s">
        <v>2364</v>
      </c>
      <c r="B13" s="208">
        <v>0</v>
      </c>
    </row>
    <row r="14" spans="1:2">
      <c r="A14" s="210" t="s">
        <v>2365</v>
      </c>
      <c r="B14" s="208">
        <v>0</v>
      </c>
    </row>
    <row r="15" spans="1:2">
      <c r="A15" s="210" t="s">
        <v>2366</v>
      </c>
      <c r="B15" s="208">
        <v>0</v>
      </c>
    </row>
    <row r="16" spans="1:2">
      <c r="A16" s="210" t="s">
        <v>2367</v>
      </c>
      <c r="B16" s="208">
        <v>0</v>
      </c>
    </row>
    <row r="17" spans="1:2">
      <c r="A17" s="210" t="s">
        <v>2368</v>
      </c>
      <c r="B17" s="208">
        <v>0</v>
      </c>
    </row>
    <row r="18" spans="1:2">
      <c r="A18" s="211" t="s">
        <v>2369</v>
      </c>
      <c r="B18" s="208">
        <v>0</v>
      </c>
    </row>
    <row r="19" spans="1:2">
      <c r="A19" s="210" t="s">
        <v>2370</v>
      </c>
      <c r="B19" s="208">
        <v>160</v>
      </c>
    </row>
    <row r="20" spans="1:2">
      <c r="A20" s="209" t="s">
        <v>2371</v>
      </c>
      <c r="B20" s="208">
        <f>SUM(B21:B29)</f>
        <v>300</v>
      </c>
    </row>
    <row r="21" spans="1:2">
      <c r="A21" s="210" t="s">
        <v>2372</v>
      </c>
      <c r="B21" s="208">
        <v>0</v>
      </c>
    </row>
    <row r="22" spans="1:2">
      <c r="A22" s="210" t="s">
        <v>2373</v>
      </c>
      <c r="B22" s="208">
        <v>0</v>
      </c>
    </row>
    <row r="23" spans="1:2">
      <c r="A23" s="210" t="s">
        <v>2374</v>
      </c>
      <c r="B23" s="208">
        <v>0</v>
      </c>
    </row>
    <row r="24" spans="1:2">
      <c r="A24" s="210" t="s">
        <v>2375</v>
      </c>
      <c r="B24" s="208">
        <v>0</v>
      </c>
    </row>
    <row r="25" spans="1:2">
      <c r="A25" s="210" t="s">
        <v>2376</v>
      </c>
      <c r="B25" s="208">
        <v>0</v>
      </c>
    </row>
    <row r="26" spans="1:2">
      <c r="A26" s="210" t="s">
        <v>2377</v>
      </c>
      <c r="B26" s="208">
        <v>0</v>
      </c>
    </row>
    <row r="27" spans="1:2">
      <c r="A27" s="210" t="s">
        <v>2378</v>
      </c>
      <c r="B27" s="208">
        <v>0</v>
      </c>
    </row>
    <row r="28" spans="1:2">
      <c r="A28" s="210" t="s">
        <v>2379</v>
      </c>
      <c r="B28" s="208">
        <v>0</v>
      </c>
    </row>
    <row r="29" spans="1:2">
      <c r="A29" s="210" t="s">
        <v>2380</v>
      </c>
      <c r="B29" s="208">
        <v>300</v>
      </c>
    </row>
    <row r="30" spans="1:2">
      <c r="A30" s="209" t="s">
        <v>2381</v>
      </c>
      <c r="B30" s="208">
        <f>B31</f>
        <v>0</v>
      </c>
    </row>
    <row r="31" spans="1:2">
      <c r="A31" s="210" t="s">
        <v>2382</v>
      </c>
      <c r="B31" s="208">
        <v>0</v>
      </c>
    </row>
    <row r="32" spans="1:2">
      <c r="A32" s="209" t="s">
        <v>2383</v>
      </c>
      <c r="B32" s="208">
        <f>B33</f>
        <v>0</v>
      </c>
    </row>
    <row r="33" spans="1:2">
      <c r="A33" s="211" t="s">
        <v>2384</v>
      </c>
      <c r="B33" s="208">
        <v>0</v>
      </c>
    </row>
  </sheetData>
  <mergeCells count="127">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s>
  <printOptions horizontalCentered="1"/>
  <pageMargins left="0.708333333333333" right="0.786805555555556" top="1" bottom="1" header="0.5" footer="0"/>
  <pageSetup paperSize="9" orientation="portrait" blackAndWhite="1" horizont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8"/>
  <sheetViews>
    <sheetView workbookViewId="0">
      <selection activeCell="B5" sqref="B5:F5"/>
    </sheetView>
  </sheetViews>
  <sheetFormatPr defaultColWidth="9" defaultRowHeight="14.25" outlineLevelRow="7"/>
  <cols>
    <col min="1" max="1" width="40.625" style="187" customWidth="1"/>
    <col min="2" max="6" width="10.625" style="187" customWidth="1"/>
    <col min="7" max="16384" width="9" style="187"/>
  </cols>
  <sheetData>
    <row r="1" s="185" customFormat="1" ht="30" customHeight="1" spans="1:255">
      <c r="A1" s="188" t="s">
        <v>2387</v>
      </c>
      <c r="B1" s="188"/>
      <c r="C1" s="188"/>
      <c r="D1" s="188"/>
      <c r="E1" s="188"/>
      <c r="F1" s="188"/>
      <c r="G1" s="199"/>
      <c r="H1" s="199"/>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row>
    <row r="2" ht="18" customHeight="1" spans="1:6">
      <c r="A2" s="186"/>
      <c r="B2" s="186"/>
      <c r="F2" s="200" t="s">
        <v>1752</v>
      </c>
    </row>
    <row r="3" ht="18" customHeight="1" spans="1:6">
      <c r="A3" s="201" t="s">
        <v>1831</v>
      </c>
      <c r="B3" s="193" t="s">
        <v>1815</v>
      </c>
      <c r="C3" s="193"/>
      <c r="D3" s="193"/>
      <c r="E3" s="193"/>
      <c r="F3" s="193"/>
    </row>
    <row r="4" ht="18" customHeight="1" spans="1:6">
      <c r="A4" s="191"/>
      <c r="B4" s="193" t="s">
        <v>1816</v>
      </c>
      <c r="C4" s="193" t="s">
        <v>1817</v>
      </c>
      <c r="D4" s="193" t="s">
        <v>1818</v>
      </c>
      <c r="E4" s="193" t="s">
        <v>1819</v>
      </c>
      <c r="F4" s="193" t="s">
        <v>1820</v>
      </c>
    </row>
    <row r="5" s="198" customFormat="1" ht="18" customHeight="1" spans="1:6">
      <c r="A5" s="193" t="s">
        <v>2388</v>
      </c>
      <c r="B5" s="202">
        <v>858</v>
      </c>
      <c r="C5" s="203">
        <v>14</v>
      </c>
      <c r="D5" s="203">
        <v>4</v>
      </c>
      <c r="E5" s="203">
        <v>11</v>
      </c>
      <c r="F5" s="203">
        <v>13</v>
      </c>
    </row>
    <row r="6" s="198" customFormat="1" ht="18" customHeight="1" spans="1:6">
      <c r="A6" s="204" t="s">
        <v>2389</v>
      </c>
      <c r="B6" s="205">
        <v>385</v>
      </c>
      <c r="C6" s="205">
        <v>7</v>
      </c>
      <c r="D6" s="205">
        <v>2</v>
      </c>
      <c r="E6" s="205">
        <v>5</v>
      </c>
      <c r="F6" s="205">
        <v>6</v>
      </c>
    </row>
    <row r="7" s="198" customFormat="1" ht="18" customHeight="1" spans="1:6">
      <c r="A7" s="204" t="s">
        <v>2390</v>
      </c>
      <c r="B7" s="205">
        <v>30</v>
      </c>
      <c r="C7" s="205"/>
      <c r="D7" s="205"/>
      <c r="E7" s="205"/>
      <c r="F7" s="205"/>
    </row>
    <row r="8" s="198" customFormat="1" ht="18" customHeight="1" spans="1:6">
      <c r="A8" s="204" t="s">
        <v>2390</v>
      </c>
      <c r="B8" s="205">
        <v>443</v>
      </c>
      <c r="C8" s="205">
        <v>7</v>
      </c>
      <c r="D8" s="205">
        <v>2</v>
      </c>
      <c r="E8" s="205">
        <v>6</v>
      </c>
      <c r="F8" s="205">
        <v>7</v>
      </c>
    </row>
  </sheetData>
  <mergeCells count="85">
    <mergeCell ref="A1:F1"/>
    <mergeCell ref="I1:K1"/>
    <mergeCell ref="L1:N1"/>
    <mergeCell ref="O1:Q1"/>
    <mergeCell ref="R1:T1"/>
    <mergeCell ref="U1:W1"/>
    <mergeCell ref="X1:Z1"/>
    <mergeCell ref="AA1:AC1"/>
    <mergeCell ref="AD1:AF1"/>
    <mergeCell ref="AG1:AI1"/>
    <mergeCell ref="AJ1:AL1"/>
    <mergeCell ref="AM1:AO1"/>
    <mergeCell ref="AP1:AR1"/>
    <mergeCell ref="AS1:AU1"/>
    <mergeCell ref="AV1:AX1"/>
    <mergeCell ref="AY1:BA1"/>
    <mergeCell ref="BB1:BD1"/>
    <mergeCell ref="BE1:BG1"/>
    <mergeCell ref="BH1:BJ1"/>
    <mergeCell ref="BK1:BM1"/>
    <mergeCell ref="BN1:BP1"/>
    <mergeCell ref="BQ1:BS1"/>
    <mergeCell ref="BT1:BV1"/>
    <mergeCell ref="BW1:BY1"/>
    <mergeCell ref="BZ1:CB1"/>
    <mergeCell ref="CC1:CE1"/>
    <mergeCell ref="CF1:CH1"/>
    <mergeCell ref="CI1:CK1"/>
    <mergeCell ref="CL1:CN1"/>
    <mergeCell ref="CO1:CQ1"/>
    <mergeCell ref="CR1:CT1"/>
    <mergeCell ref="CU1:CW1"/>
    <mergeCell ref="CX1:CZ1"/>
    <mergeCell ref="DA1:DC1"/>
    <mergeCell ref="DD1:DF1"/>
    <mergeCell ref="DG1:DI1"/>
    <mergeCell ref="DJ1:DL1"/>
    <mergeCell ref="DM1:DO1"/>
    <mergeCell ref="DP1:DR1"/>
    <mergeCell ref="DS1:DU1"/>
    <mergeCell ref="DV1:DX1"/>
    <mergeCell ref="DY1:EA1"/>
    <mergeCell ref="EB1:ED1"/>
    <mergeCell ref="EE1:EG1"/>
    <mergeCell ref="EH1:EJ1"/>
    <mergeCell ref="EK1:EM1"/>
    <mergeCell ref="EN1:EP1"/>
    <mergeCell ref="EQ1:ES1"/>
    <mergeCell ref="ET1:EV1"/>
    <mergeCell ref="EW1:EY1"/>
    <mergeCell ref="EZ1:FB1"/>
    <mergeCell ref="FC1:FE1"/>
    <mergeCell ref="FF1:FH1"/>
    <mergeCell ref="FI1:FK1"/>
    <mergeCell ref="FL1:FN1"/>
    <mergeCell ref="FO1:FQ1"/>
    <mergeCell ref="FR1:FT1"/>
    <mergeCell ref="FU1:FW1"/>
    <mergeCell ref="FX1:FZ1"/>
    <mergeCell ref="GA1:GC1"/>
    <mergeCell ref="GD1:GF1"/>
    <mergeCell ref="GG1:GI1"/>
    <mergeCell ref="GJ1:GL1"/>
    <mergeCell ref="GM1:GO1"/>
    <mergeCell ref="GP1:GR1"/>
    <mergeCell ref="GS1:GU1"/>
    <mergeCell ref="GV1:GX1"/>
    <mergeCell ref="GY1:HA1"/>
    <mergeCell ref="HB1:HD1"/>
    <mergeCell ref="HE1:HG1"/>
    <mergeCell ref="HH1:HJ1"/>
    <mergeCell ref="HK1:HM1"/>
    <mergeCell ref="HN1:HP1"/>
    <mergeCell ref="HQ1:HS1"/>
    <mergeCell ref="HT1:HV1"/>
    <mergeCell ref="HW1:HY1"/>
    <mergeCell ref="HZ1:IB1"/>
    <mergeCell ref="IC1:IE1"/>
    <mergeCell ref="IF1:IH1"/>
    <mergeCell ref="II1:IK1"/>
    <mergeCell ref="IL1:IN1"/>
    <mergeCell ref="IO1:IQ1"/>
    <mergeCell ref="IR1:IT1"/>
    <mergeCell ref="B3:F3"/>
    <mergeCell ref="A3:A4"/>
  </mergeCells>
  <printOptions horizontalCentered="1"/>
  <pageMargins left="0.751388888888889" right="0.751388888888889" top="1" bottom="1"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showGridLines="0" showZeros="0" zoomScaleSheetLayoutView="60" workbookViewId="0">
      <pane xSplit="1" ySplit="4" topLeftCell="B5" activePane="bottomRight" state="frozen"/>
      <selection/>
      <selection pane="topRight"/>
      <selection pane="bottomLeft"/>
      <selection pane="bottomRight" activeCell="B3" sqref="B$1:B$1048576"/>
    </sheetView>
  </sheetViews>
  <sheetFormatPr defaultColWidth="9.08333333333333" defaultRowHeight="14.25"/>
  <cols>
    <col min="1" max="1" width="40.625" style="185" customWidth="1"/>
    <col min="2" max="2" width="20.625" style="185" customWidth="1"/>
    <col min="3" max="16384" width="9.08333333333333" style="187"/>
  </cols>
  <sheetData>
    <row r="1" s="185" customFormat="1" ht="30" customHeight="1" spans="1:256">
      <c r="A1" s="188" t="s">
        <v>2391</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97" customFormat="1" ht="18" customHeight="1" spans="1:2">
      <c r="A2" s="190" t="s">
        <v>35</v>
      </c>
      <c r="B2" s="190"/>
    </row>
    <row r="3" s="197" customFormat="1" ht="18" customHeight="1" spans="1:2">
      <c r="A3" s="191" t="s">
        <v>1814</v>
      </c>
      <c r="B3" s="192" t="s">
        <v>37</v>
      </c>
    </row>
    <row r="4" s="197" customFormat="1" ht="18" customHeight="1" spans="1:2">
      <c r="A4" s="193"/>
      <c r="B4" s="194"/>
    </row>
    <row r="5" s="197" customFormat="1" ht="18" customHeight="1" spans="1:2">
      <c r="A5" s="195" t="s">
        <v>2392</v>
      </c>
      <c r="B5" s="196">
        <v>330318</v>
      </c>
    </row>
    <row r="6" s="197" customFormat="1" ht="18" customHeight="1" spans="1:2">
      <c r="A6" s="195" t="s">
        <v>2393</v>
      </c>
      <c r="B6" s="196">
        <v>209821</v>
      </c>
    </row>
    <row r="7" s="197" customFormat="1" ht="18" customHeight="1" spans="1:2">
      <c r="A7" s="195" t="s">
        <v>2394</v>
      </c>
      <c r="B7" s="196">
        <v>3896</v>
      </c>
    </row>
    <row r="8" s="197" customFormat="1" ht="18" customHeight="1" spans="1:2">
      <c r="A8" s="195" t="s">
        <v>2395</v>
      </c>
      <c r="B8" s="196">
        <v>112875</v>
      </c>
    </row>
    <row r="9" s="197" customFormat="1" ht="18" customHeight="1" spans="1:2">
      <c r="A9" s="195" t="s">
        <v>2396</v>
      </c>
      <c r="B9" s="196"/>
    </row>
    <row r="10" s="197" customFormat="1" ht="18" customHeight="1" spans="1:2">
      <c r="A10" s="195" t="s">
        <v>2393</v>
      </c>
      <c r="B10" s="196"/>
    </row>
    <row r="11" s="197" customFormat="1" ht="18" customHeight="1" spans="1:2">
      <c r="A11" s="195" t="s">
        <v>2394</v>
      </c>
      <c r="B11" s="196"/>
    </row>
    <row r="12" s="197" customFormat="1" ht="18" customHeight="1" spans="1:2">
      <c r="A12" s="195" t="s">
        <v>2395</v>
      </c>
      <c r="B12" s="196"/>
    </row>
    <row r="13" s="197" customFormat="1" ht="18" customHeight="1" spans="1:2">
      <c r="A13" s="195" t="s">
        <v>2397</v>
      </c>
      <c r="B13" s="196">
        <v>47363</v>
      </c>
    </row>
    <row r="14" s="197" customFormat="1" ht="18" customHeight="1" spans="1:2">
      <c r="A14" s="195" t="s">
        <v>2393</v>
      </c>
      <c r="B14" s="196">
        <v>23315</v>
      </c>
    </row>
    <row r="15" s="197" customFormat="1" ht="18" customHeight="1" spans="1:2">
      <c r="A15" s="195" t="s">
        <v>2394</v>
      </c>
      <c r="B15" s="196">
        <v>613</v>
      </c>
    </row>
    <row r="16" s="197" customFormat="1" ht="18" customHeight="1" spans="1:2">
      <c r="A16" s="195" t="s">
        <v>2395</v>
      </c>
      <c r="B16" s="196">
        <v>22969</v>
      </c>
    </row>
    <row r="17" s="197" customFormat="1" ht="18" customHeight="1" spans="1:2">
      <c r="A17" s="195" t="s">
        <v>2398</v>
      </c>
      <c r="B17" s="196">
        <v>102453</v>
      </c>
    </row>
    <row r="18" s="197" customFormat="1" ht="18" customHeight="1" spans="1:2">
      <c r="A18" s="195" t="s">
        <v>2393</v>
      </c>
      <c r="B18" s="196">
        <v>49041</v>
      </c>
    </row>
    <row r="19" s="197" customFormat="1" ht="18" customHeight="1" spans="1:2">
      <c r="A19" s="195" t="s">
        <v>2394</v>
      </c>
      <c r="B19" s="196">
        <v>263</v>
      </c>
    </row>
    <row r="20" s="197" customFormat="1" ht="18" customHeight="1" spans="1:2">
      <c r="A20" s="195" t="s">
        <v>2395</v>
      </c>
      <c r="B20" s="196">
        <v>50319</v>
      </c>
    </row>
    <row r="21" s="197" customFormat="1" ht="18" customHeight="1" spans="1:2">
      <c r="A21" s="195" t="s">
        <v>2399</v>
      </c>
      <c r="B21" s="196">
        <v>108642</v>
      </c>
    </row>
    <row r="22" s="197" customFormat="1" ht="18" customHeight="1" spans="1:2">
      <c r="A22" s="195" t="s">
        <v>2393</v>
      </c>
      <c r="B22" s="196">
        <v>106162</v>
      </c>
    </row>
    <row r="23" s="197" customFormat="1" ht="18" customHeight="1" spans="1:2">
      <c r="A23" s="195" t="s">
        <v>2394</v>
      </c>
      <c r="B23" s="196">
        <v>2347</v>
      </c>
    </row>
    <row r="24" s="197" customFormat="1" ht="18" customHeight="1" spans="1:2">
      <c r="A24" s="195" t="s">
        <v>2400</v>
      </c>
      <c r="B24" s="196">
        <v>62267</v>
      </c>
    </row>
    <row r="25" s="197" customFormat="1" ht="18" customHeight="1" spans="1:2">
      <c r="A25" s="195" t="s">
        <v>2393</v>
      </c>
      <c r="B25" s="196">
        <v>22257</v>
      </c>
    </row>
    <row r="26" s="197" customFormat="1" ht="18" customHeight="1" spans="1:2">
      <c r="A26" s="195" t="s">
        <v>2394</v>
      </c>
      <c r="B26" s="196">
        <v>423</v>
      </c>
    </row>
    <row r="27" s="197" customFormat="1" ht="18" customHeight="1" spans="1:2">
      <c r="A27" s="195" t="s">
        <v>2395</v>
      </c>
      <c r="B27" s="196">
        <v>39587</v>
      </c>
    </row>
    <row r="28" s="197" customFormat="1" ht="18" customHeight="1" spans="1:2">
      <c r="A28" s="195" t="s">
        <v>2401</v>
      </c>
      <c r="B28" s="196">
        <v>3914</v>
      </c>
    </row>
    <row r="29" s="197" customFormat="1" ht="18" customHeight="1" spans="1:2">
      <c r="A29" s="195" t="s">
        <v>2393</v>
      </c>
      <c r="B29" s="196">
        <v>3821</v>
      </c>
    </row>
    <row r="30" s="197" customFormat="1" ht="18" customHeight="1" spans="1:2">
      <c r="A30" s="195" t="s">
        <v>2394</v>
      </c>
      <c r="B30" s="196">
        <v>82</v>
      </c>
    </row>
    <row r="31" s="197" customFormat="1" ht="18" customHeight="1" spans="1:2">
      <c r="A31" s="195" t="s">
        <v>2402</v>
      </c>
      <c r="B31" s="196">
        <v>5679</v>
      </c>
    </row>
    <row r="32" s="197" customFormat="1" ht="18" customHeight="1" spans="1:2">
      <c r="A32" s="195" t="s">
        <v>2393</v>
      </c>
      <c r="B32" s="196">
        <v>5225</v>
      </c>
    </row>
    <row r="33" s="197" customFormat="1" ht="18" customHeight="1" spans="1:2">
      <c r="A33" s="195" t="s">
        <v>2394</v>
      </c>
      <c r="B33" s="196">
        <v>168</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rintOptions horizontalCentered="1"/>
  <pageMargins left="0.751388888888889" right="0.751388888888889" top="1" bottom="1" header="0.5" footer="0.5"/>
  <pageSetup paperSize="9" scale="90" orientation="portrait"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showGridLines="0" showZeros="0" zoomScaleSheetLayoutView="60" workbookViewId="0">
      <pane xSplit="1" ySplit="4" topLeftCell="B5" activePane="bottomRight" state="frozen"/>
      <selection/>
      <selection pane="topRight"/>
      <selection pane="bottomLeft"/>
      <selection pane="bottomRight" activeCell="B3" sqref="B$1:B$1048576"/>
    </sheetView>
  </sheetViews>
  <sheetFormatPr defaultColWidth="9.08333333333333" defaultRowHeight="14.25"/>
  <cols>
    <col min="1" max="1" width="40.625" style="185" customWidth="1"/>
    <col min="2" max="2" width="20.625" style="185" customWidth="1"/>
    <col min="3" max="16384" width="9.08333333333333" style="187"/>
  </cols>
  <sheetData>
    <row r="1" s="185" customFormat="1" ht="30" customHeight="1" spans="1:256">
      <c r="A1" s="188" t="s">
        <v>2403</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86" customFormat="1" ht="18" customHeight="1" spans="1:2">
      <c r="A2" s="190" t="s">
        <v>35</v>
      </c>
      <c r="B2" s="190"/>
    </row>
    <row r="3" s="186" customFormat="1" ht="18" customHeight="1" spans="1:2">
      <c r="A3" s="191" t="s">
        <v>1814</v>
      </c>
      <c r="B3" s="192" t="s">
        <v>37</v>
      </c>
    </row>
    <row r="4" s="186" customFormat="1" ht="18" customHeight="1" spans="1:2">
      <c r="A4" s="193"/>
      <c r="B4" s="194"/>
    </row>
    <row r="5" s="186" customFormat="1" ht="18" customHeight="1" spans="1:2">
      <c r="A5" s="195" t="s">
        <v>2404</v>
      </c>
      <c r="B5" s="196">
        <v>288313</v>
      </c>
    </row>
    <row r="6" s="186" customFormat="1" ht="18" customHeight="1" spans="1:2">
      <c r="A6" s="195" t="s">
        <v>2405</v>
      </c>
      <c r="B6" s="196">
        <v>275578</v>
      </c>
    </row>
    <row r="7" s="186" customFormat="1" ht="18" customHeight="1" spans="1:2">
      <c r="A7" s="195" t="s">
        <v>2406</v>
      </c>
      <c r="B7" s="196">
        <v>1736</v>
      </c>
    </row>
    <row r="8" s="186" customFormat="1" ht="18" customHeight="1" spans="1:2">
      <c r="A8" s="195" t="s">
        <v>2396</v>
      </c>
      <c r="B8" s="196"/>
    </row>
    <row r="9" s="186" customFormat="1" ht="18" customHeight="1" spans="1:2">
      <c r="A9" s="195" t="s">
        <v>2405</v>
      </c>
      <c r="B9" s="196"/>
    </row>
    <row r="10" s="186" customFormat="1" ht="18" customHeight="1" spans="1:2">
      <c r="A10" s="195" t="s">
        <v>2406</v>
      </c>
      <c r="B10" s="196"/>
    </row>
    <row r="11" s="186" customFormat="1" ht="18" customHeight="1" spans="1:2">
      <c r="A11" s="195" t="s">
        <v>2397</v>
      </c>
      <c r="B11" s="196">
        <v>32387</v>
      </c>
    </row>
    <row r="12" s="186" customFormat="1" ht="18" customHeight="1" spans="1:2">
      <c r="A12" s="195" t="s">
        <v>2405</v>
      </c>
      <c r="B12" s="196">
        <v>32281</v>
      </c>
    </row>
    <row r="13" s="186" customFormat="1" ht="18" customHeight="1" spans="1:2">
      <c r="A13" s="195" t="s">
        <v>2406</v>
      </c>
      <c r="B13" s="196">
        <v>36</v>
      </c>
    </row>
    <row r="14" s="186" customFormat="1" ht="18" customHeight="1" spans="1:2">
      <c r="A14" s="195" t="s">
        <v>2398</v>
      </c>
      <c r="B14" s="196">
        <v>90774</v>
      </c>
    </row>
    <row r="15" s="186" customFormat="1" ht="18" customHeight="1" spans="1:2">
      <c r="A15" s="195" t="s">
        <v>2405</v>
      </c>
      <c r="B15" s="196">
        <v>89023</v>
      </c>
    </row>
    <row r="16" s="186" customFormat="1" ht="18" customHeight="1" spans="1:2">
      <c r="A16" s="195" t="s">
        <v>2406</v>
      </c>
      <c r="B16" s="196">
        <v>1587</v>
      </c>
    </row>
    <row r="17" s="186" customFormat="1" ht="18" customHeight="1" spans="1:2">
      <c r="A17" s="195" t="s">
        <v>2399</v>
      </c>
      <c r="B17" s="196">
        <v>83095</v>
      </c>
    </row>
    <row r="18" s="186" customFormat="1" ht="18" customHeight="1" spans="1:2">
      <c r="A18" s="195" t="s">
        <v>2405</v>
      </c>
      <c r="B18" s="196">
        <v>82117</v>
      </c>
    </row>
    <row r="19" s="186" customFormat="1" ht="18" customHeight="1" spans="1:2">
      <c r="A19" s="195" t="s">
        <v>2406</v>
      </c>
      <c r="B19" s="196">
        <v>110</v>
      </c>
    </row>
    <row r="20" s="186" customFormat="1" ht="18" customHeight="1" spans="1:2">
      <c r="A20" s="195" t="s">
        <v>2400</v>
      </c>
      <c r="B20" s="196">
        <v>69804</v>
      </c>
    </row>
    <row r="21" s="186" customFormat="1" ht="18" customHeight="1" spans="1:2">
      <c r="A21" s="195" t="s">
        <v>2405</v>
      </c>
      <c r="B21" s="196">
        <v>64103</v>
      </c>
    </row>
    <row r="22" s="186" customFormat="1" ht="18" customHeight="1" spans="1:2">
      <c r="A22" s="195" t="s">
        <v>2401</v>
      </c>
      <c r="B22" s="196">
        <v>5786</v>
      </c>
    </row>
    <row r="23" s="186" customFormat="1" ht="18" customHeight="1" spans="1:2">
      <c r="A23" s="195" t="s">
        <v>2405</v>
      </c>
      <c r="B23" s="196">
        <v>5549</v>
      </c>
    </row>
    <row r="24" s="186" customFormat="1" ht="18" customHeight="1" spans="1:2">
      <c r="A24" s="195" t="s">
        <v>2402</v>
      </c>
      <c r="B24" s="196">
        <v>6467</v>
      </c>
    </row>
    <row r="25" s="186" customFormat="1" ht="18" customHeight="1" spans="1:2">
      <c r="A25" s="195" t="s">
        <v>2405</v>
      </c>
      <c r="B25" s="196">
        <v>2505</v>
      </c>
    </row>
    <row r="26" s="186" customFormat="1" ht="18" customHeight="1" spans="1:2">
      <c r="A26" s="195" t="s">
        <v>2406</v>
      </c>
      <c r="B26" s="196">
        <v>3</v>
      </c>
    </row>
    <row r="27" s="185" customFormat="1" ht="15.65" customHeight="1"/>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rintOptions horizontalCentered="1"/>
  <pageMargins left="0.751388888888889" right="0.751388888888889" top="1" bottom="1" header="0.5" footer="0.5"/>
  <pageSetup paperSize="9" orientation="portrait" blackAndWhite="1"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showGridLines="0" showZeros="0" zoomScaleSheetLayoutView="60" workbookViewId="0">
      <pane xSplit="1" ySplit="4" topLeftCell="B13" activePane="bottomRight" state="frozen"/>
      <selection/>
      <selection pane="topRight"/>
      <selection pane="bottomLeft"/>
      <selection pane="bottomRight" activeCell="H32" sqref="H32"/>
    </sheetView>
  </sheetViews>
  <sheetFormatPr defaultColWidth="9.08333333333333" defaultRowHeight="14.25"/>
  <cols>
    <col min="1" max="1" width="40.625" style="185" customWidth="1"/>
    <col min="2" max="2" width="20.625" style="185" customWidth="1"/>
    <col min="3" max="16384" width="9.08333333333333" style="187"/>
  </cols>
  <sheetData>
    <row r="1" s="185" customFormat="1" ht="30" customHeight="1" spans="1:256">
      <c r="A1" s="188" t="s">
        <v>2407</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86" customFormat="1" ht="18" customHeight="1" spans="1:2">
      <c r="A2" s="190" t="s">
        <v>35</v>
      </c>
      <c r="B2" s="190"/>
    </row>
    <row r="3" s="186" customFormat="1" ht="18" customHeight="1" spans="1:2">
      <c r="A3" s="191" t="s">
        <v>1814</v>
      </c>
      <c r="B3" s="192" t="s">
        <v>37</v>
      </c>
    </row>
    <row r="4" s="186" customFormat="1" ht="18" customHeight="1" spans="1:2">
      <c r="A4" s="193"/>
      <c r="B4" s="194"/>
    </row>
    <row r="5" s="186" customFormat="1" ht="18" customHeight="1" spans="1:2">
      <c r="A5" s="195" t="s">
        <v>2392</v>
      </c>
      <c r="B5" s="196">
        <v>282967</v>
      </c>
    </row>
    <row r="6" s="186" customFormat="1" ht="18" customHeight="1" spans="1:2">
      <c r="A6" s="195" t="s">
        <v>2393</v>
      </c>
      <c r="B6" s="196">
        <v>186506</v>
      </c>
    </row>
    <row r="7" s="186" customFormat="1" ht="18" customHeight="1" spans="1:2">
      <c r="A7" s="195" t="s">
        <v>2394</v>
      </c>
      <c r="B7" s="196">
        <v>3289</v>
      </c>
    </row>
    <row r="8" s="186" customFormat="1" ht="18" customHeight="1" spans="1:2">
      <c r="A8" s="195" t="s">
        <v>2395</v>
      </c>
      <c r="B8" s="196">
        <v>89906</v>
      </c>
    </row>
    <row r="9" s="186" customFormat="1" ht="18" customHeight="1" spans="1:2">
      <c r="A9" s="195" t="s">
        <v>2396</v>
      </c>
      <c r="B9" s="196"/>
    </row>
    <row r="10" s="186" customFormat="1" ht="18" customHeight="1" spans="1:2">
      <c r="A10" s="195" t="s">
        <v>2393</v>
      </c>
      <c r="B10" s="196"/>
    </row>
    <row r="11" s="186" customFormat="1" ht="18" customHeight="1" spans="1:2">
      <c r="A11" s="195" t="s">
        <v>2394</v>
      </c>
      <c r="B11" s="196"/>
    </row>
    <row r="12" s="186" customFormat="1" ht="18" customHeight="1" spans="1:2">
      <c r="A12" s="195" t="s">
        <v>2395</v>
      </c>
      <c r="B12" s="196"/>
    </row>
    <row r="13" s="186" customFormat="1" ht="18" customHeight="1" spans="1:2">
      <c r="A13" s="195" t="s">
        <v>2397</v>
      </c>
      <c r="B13" s="196">
        <v>12</v>
      </c>
    </row>
    <row r="14" s="186" customFormat="1" ht="18" customHeight="1" spans="1:2">
      <c r="A14" s="195" t="s">
        <v>2393</v>
      </c>
      <c r="B14" s="196">
        <v>0</v>
      </c>
    </row>
    <row r="15" s="186" customFormat="1" ht="18" customHeight="1" spans="1:2">
      <c r="A15" s="195" t="s">
        <v>2394</v>
      </c>
      <c r="B15" s="196">
        <v>6</v>
      </c>
    </row>
    <row r="16" s="186" customFormat="1" ht="18" customHeight="1" spans="1:2">
      <c r="A16" s="195" t="s">
        <v>2395</v>
      </c>
      <c r="B16" s="196">
        <v>0</v>
      </c>
    </row>
    <row r="17" s="186" customFormat="1" ht="18" customHeight="1" spans="1:2">
      <c r="A17" s="195" t="s">
        <v>2398</v>
      </c>
      <c r="B17" s="196">
        <v>102453</v>
      </c>
    </row>
    <row r="18" s="186" customFormat="1" ht="18" customHeight="1" spans="1:2">
      <c r="A18" s="195" t="s">
        <v>2393</v>
      </c>
      <c r="B18" s="196">
        <v>49041</v>
      </c>
    </row>
    <row r="19" s="186" customFormat="1" ht="18" customHeight="1" spans="1:2">
      <c r="A19" s="195" t="s">
        <v>2394</v>
      </c>
      <c r="B19" s="196">
        <v>263</v>
      </c>
    </row>
    <row r="20" s="186" customFormat="1" ht="18" customHeight="1" spans="1:2">
      <c r="A20" s="195" t="s">
        <v>2395</v>
      </c>
      <c r="B20" s="196">
        <v>50319</v>
      </c>
    </row>
    <row r="21" s="186" customFormat="1" ht="18" customHeight="1" spans="1:2">
      <c r="A21" s="195" t="s">
        <v>2399</v>
      </c>
      <c r="B21" s="196">
        <v>108642</v>
      </c>
    </row>
    <row r="22" s="186" customFormat="1" ht="18" customHeight="1" spans="1:2">
      <c r="A22" s="195" t="s">
        <v>2393</v>
      </c>
      <c r="B22" s="196">
        <v>106162</v>
      </c>
    </row>
    <row r="23" s="186" customFormat="1" ht="18" customHeight="1" spans="1:2">
      <c r="A23" s="195" t="s">
        <v>2394</v>
      </c>
      <c r="B23" s="196">
        <v>2347</v>
      </c>
    </row>
    <row r="24" s="186" customFormat="1" ht="18" customHeight="1" spans="1:2">
      <c r="A24" s="195" t="s">
        <v>2400</v>
      </c>
      <c r="B24" s="196">
        <v>62267</v>
      </c>
    </row>
    <row r="25" s="186" customFormat="1" ht="18" customHeight="1" spans="1:2">
      <c r="A25" s="195" t="s">
        <v>2393</v>
      </c>
      <c r="B25" s="196">
        <v>22257</v>
      </c>
    </row>
    <row r="26" s="186" customFormat="1" ht="18" customHeight="1" spans="1:2">
      <c r="A26" s="195" t="s">
        <v>2394</v>
      </c>
      <c r="B26" s="196">
        <v>423</v>
      </c>
    </row>
    <row r="27" s="186" customFormat="1" ht="18" customHeight="1" spans="1:2">
      <c r="A27" s="195" t="s">
        <v>2395</v>
      </c>
      <c r="B27" s="196">
        <v>39587</v>
      </c>
    </row>
    <row r="28" s="186" customFormat="1" ht="18" customHeight="1" spans="1:2">
      <c r="A28" s="195" t="s">
        <v>2401</v>
      </c>
      <c r="B28" s="196">
        <v>3914</v>
      </c>
    </row>
    <row r="29" s="186" customFormat="1" ht="18" customHeight="1" spans="1:2">
      <c r="A29" s="195" t="s">
        <v>2393</v>
      </c>
      <c r="B29" s="196">
        <v>3821</v>
      </c>
    </row>
    <row r="30" s="186" customFormat="1" ht="18" customHeight="1" spans="1:2">
      <c r="A30" s="195" t="s">
        <v>2394</v>
      </c>
      <c r="B30" s="196">
        <v>82</v>
      </c>
    </row>
    <row r="31" s="186" customFormat="1" ht="18" customHeight="1" spans="1:2">
      <c r="A31" s="195" t="s">
        <v>2402</v>
      </c>
      <c r="B31" s="196">
        <v>5679</v>
      </c>
    </row>
    <row r="32" s="186" customFormat="1" ht="18" customHeight="1" spans="1:2">
      <c r="A32" s="195" t="s">
        <v>2393</v>
      </c>
      <c r="B32" s="196">
        <v>5225</v>
      </c>
    </row>
    <row r="33" s="186" customFormat="1" ht="18" customHeight="1" spans="1:2">
      <c r="A33" s="195" t="s">
        <v>2394</v>
      </c>
      <c r="B33" s="196">
        <v>168</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rintOptions horizontalCentered="1"/>
  <pageMargins left="0.751388888888889" right="0.751388888888889" top="1" bottom="1" header="0.5" footer="0.5"/>
  <pageSetup paperSize="9" orientation="portrait"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showGridLines="0" showZeros="0" zoomScaleSheetLayoutView="60" workbookViewId="0">
      <pane xSplit="1" ySplit="4" topLeftCell="B5" activePane="bottomRight" state="frozen"/>
      <selection/>
      <selection pane="topRight"/>
      <selection pane="bottomLeft"/>
      <selection pane="bottomRight" activeCell="M34" sqref="M34"/>
    </sheetView>
  </sheetViews>
  <sheetFormatPr defaultColWidth="9.08333333333333" defaultRowHeight="14.25"/>
  <cols>
    <col min="1" max="1" width="40.625" style="185" customWidth="1"/>
    <col min="2" max="2" width="20.625" style="185" customWidth="1"/>
    <col min="3" max="16384" width="9.08333333333333" style="187"/>
  </cols>
  <sheetData>
    <row r="1" s="185" customFormat="1" ht="30" customHeight="1" spans="1:256">
      <c r="A1" s="188" t="s">
        <v>2408</v>
      </c>
      <c r="B1" s="189"/>
      <c r="C1" s="188"/>
      <c r="D1" s="189"/>
      <c r="E1" s="188"/>
      <c r="F1" s="189"/>
      <c r="G1" s="188"/>
      <c r="H1" s="189"/>
      <c r="I1" s="188"/>
      <c r="J1" s="189"/>
      <c r="K1" s="188"/>
      <c r="L1" s="189"/>
      <c r="M1" s="188"/>
      <c r="N1" s="189"/>
      <c r="O1" s="188"/>
      <c r="P1" s="189"/>
      <c r="Q1" s="188"/>
      <c r="R1" s="189"/>
      <c r="S1" s="188"/>
      <c r="T1" s="189"/>
      <c r="U1" s="188"/>
      <c r="V1" s="189"/>
      <c r="W1" s="188"/>
      <c r="X1" s="189"/>
      <c r="Y1" s="188"/>
      <c r="Z1" s="189"/>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88"/>
      <c r="DT1" s="189"/>
      <c r="DU1" s="188"/>
      <c r="DV1" s="189"/>
      <c r="DW1" s="188"/>
      <c r="DX1" s="189"/>
      <c r="DY1" s="188"/>
      <c r="DZ1" s="189"/>
      <c r="EA1" s="188"/>
      <c r="EB1" s="189"/>
      <c r="EC1" s="188"/>
      <c r="ED1" s="189"/>
      <c r="EE1" s="188"/>
      <c r="EF1" s="189"/>
      <c r="EG1" s="188"/>
      <c r="EH1" s="189"/>
      <c r="EI1" s="188"/>
      <c r="EJ1" s="189"/>
      <c r="EK1" s="188"/>
      <c r="EL1" s="189"/>
      <c r="EM1" s="188"/>
      <c r="EN1" s="189"/>
      <c r="EO1" s="188"/>
      <c r="EP1" s="189"/>
      <c r="EQ1" s="188"/>
      <c r="ER1" s="189"/>
      <c r="ES1" s="188"/>
      <c r="ET1" s="189"/>
      <c r="EU1" s="188"/>
      <c r="EV1" s="189"/>
      <c r="EW1" s="188"/>
      <c r="EX1" s="189"/>
      <c r="EY1" s="188"/>
      <c r="EZ1" s="189"/>
      <c r="FA1" s="188"/>
      <c r="FB1" s="189"/>
      <c r="FC1" s="188"/>
      <c r="FD1" s="189"/>
      <c r="FE1" s="188"/>
      <c r="FF1" s="189"/>
      <c r="FG1" s="188"/>
      <c r="FH1" s="189"/>
      <c r="FI1" s="188"/>
      <c r="FJ1" s="189"/>
      <c r="FK1" s="188"/>
      <c r="FL1" s="189"/>
      <c r="FM1" s="188"/>
      <c r="FN1" s="189"/>
      <c r="FO1" s="188"/>
      <c r="FP1" s="189"/>
      <c r="FQ1" s="188"/>
      <c r="FR1" s="189"/>
      <c r="FS1" s="188"/>
      <c r="FT1" s="189"/>
      <c r="FU1" s="188"/>
      <c r="FV1" s="189"/>
      <c r="FW1" s="188"/>
      <c r="FX1" s="189"/>
      <c r="FY1" s="188"/>
      <c r="FZ1" s="189"/>
      <c r="GA1" s="188"/>
      <c r="GB1" s="189"/>
      <c r="GC1" s="188"/>
      <c r="GD1" s="189"/>
      <c r="GE1" s="188"/>
      <c r="GF1" s="189"/>
      <c r="GG1" s="188"/>
      <c r="GH1" s="189"/>
      <c r="GI1" s="188"/>
      <c r="GJ1" s="189"/>
      <c r="GK1" s="188"/>
      <c r="GL1" s="189"/>
      <c r="GM1" s="188"/>
      <c r="GN1" s="189"/>
      <c r="GO1" s="188"/>
      <c r="GP1" s="189"/>
      <c r="GQ1" s="188"/>
      <c r="GR1" s="189"/>
      <c r="GS1" s="188"/>
      <c r="GT1" s="189"/>
      <c r="GU1" s="188"/>
      <c r="GV1" s="189"/>
      <c r="GW1" s="188"/>
      <c r="GX1" s="189"/>
      <c r="GY1" s="188"/>
      <c r="GZ1" s="189"/>
      <c r="HA1" s="188"/>
      <c r="HB1" s="189"/>
      <c r="HC1" s="188"/>
      <c r="HD1" s="189"/>
      <c r="HE1" s="188"/>
      <c r="HF1" s="189"/>
      <c r="HG1" s="188"/>
      <c r="HH1" s="189"/>
      <c r="HI1" s="188"/>
      <c r="HJ1" s="189"/>
      <c r="HK1" s="188"/>
      <c r="HL1" s="189"/>
      <c r="HM1" s="188"/>
      <c r="HN1" s="189"/>
      <c r="HO1" s="188"/>
      <c r="HP1" s="189"/>
      <c r="HQ1" s="188"/>
      <c r="HR1" s="189"/>
      <c r="HS1" s="188"/>
      <c r="HT1" s="189"/>
      <c r="HU1" s="188"/>
      <c r="HV1" s="189"/>
      <c r="HW1" s="188"/>
      <c r="HX1" s="189"/>
      <c r="HY1" s="188"/>
      <c r="HZ1" s="189"/>
      <c r="IA1" s="188"/>
      <c r="IB1" s="189"/>
      <c r="IC1" s="188"/>
      <c r="ID1" s="189"/>
      <c r="IE1" s="188"/>
      <c r="IF1" s="189"/>
      <c r="IG1" s="188"/>
      <c r="IH1" s="189"/>
      <c r="II1" s="188"/>
      <c r="IJ1" s="189"/>
      <c r="IK1" s="188"/>
      <c r="IL1" s="189"/>
      <c r="IM1" s="188"/>
      <c r="IN1" s="189"/>
      <c r="IO1" s="188"/>
      <c r="IP1" s="189"/>
      <c r="IQ1" s="188"/>
      <c r="IR1" s="189"/>
      <c r="IS1" s="188"/>
      <c r="IT1" s="189"/>
      <c r="IU1" s="188"/>
      <c r="IV1" s="189"/>
    </row>
    <row r="2" s="186" customFormat="1" ht="18" customHeight="1" spans="1:2">
      <c r="A2" s="190" t="s">
        <v>35</v>
      </c>
      <c r="B2" s="190"/>
    </row>
    <row r="3" s="186" customFormat="1" ht="18" customHeight="1" spans="1:2">
      <c r="A3" s="191" t="s">
        <v>1814</v>
      </c>
      <c r="B3" s="192" t="s">
        <v>37</v>
      </c>
    </row>
    <row r="4" s="186" customFormat="1" ht="18" customHeight="1" spans="1:2">
      <c r="A4" s="193"/>
      <c r="B4" s="194"/>
    </row>
    <row r="5" s="186" customFormat="1" ht="18" customHeight="1" spans="1:2">
      <c r="A5" s="195" t="s">
        <v>2404</v>
      </c>
      <c r="B5" s="196">
        <v>255935</v>
      </c>
    </row>
    <row r="6" s="186" customFormat="1" ht="18" customHeight="1" spans="1:2">
      <c r="A6" s="195" t="s">
        <v>2405</v>
      </c>
      <c r="B6" s="196">
        <v>243306</v>
      </c>
    </row>
    <row r="7" s="186" customFormat="1" ht="18" customHeight="1" spans="1:2">
      <c r="A7" s="195" t="s">
        <v>2406</v>
      </c>
      <c r="B7" s="196">
        <v>1700</v>
      </c>
    </row>
    <row r="8" s="186" customFormat="1" ht="18" customHeight="1" spans="1:2">
      <c r="A8" s="195" t="s">
        <v>2396</v>
      </c>
      <c r="B8" s="196"/>
    </row>
    <row r="9" s="186" customFormat="1" ht="18" customHeight="1" spans="1:2">
      <c r="A9" s="195" t="s">
        <v>2405</v>
      </c>
      <c r="B9" s="196"/>
    </row>
    <row r="10" s="186" customFormat="1" ht="18" customHeight="1" spans="1:2">
      <c r="A10" s="195" t="s">
        <v>2406</v>
      </c>
      <c r="B10" s="196"/>
    </row>
    <row r="11" s="186" customFormat="1" ht="18" customHeight="1" spans="1:2">
      <c r="A11" s="195" t="s">
        <v>2397</v>
      </c>
      <c r="B11" s="196">
        <v>9</v>
      </c>
    </row>
    <row r="12" s="186" customFormat="1" ht="18" customHeight="1" spans="1:2">
      <c r="A12" s="195" t="s">
        <v>2405</v>
      </c>
      <c r="B12" s="196">
        <v>9</v>
      </c>
    </row>
    <row r="13" s="186" customFormat="1" ht="18" customHeight="1" spans="1:2">
      <c r="A13" s="195" t="s">
        <v>2406</v>
      </c>
      <c r="B13" s="196"/>
    </row>
    <row r="14" s="186" customFormat="1" ht="18" customHeight="1" spans="1:2">
      <c r="A14" s="195" t="s">
        <v>2398</v>
      </c>
      <c r="B14" s="196">
        <v>90774</v>
      </c>
    </row>
    <row r="15" s="186" customFormat="1" ht="18" customHeight="1" spans="1:2">
      <c r="A15" s="195" t="s">
        <v>2405</v>
      </c>
      <c r="B15" s="196">
        <v>89023</v>
      </c>
    </row>
    <row r="16" s="186" customFormat="1" ht="18" customHeight="1" spans="1:2">
      <c r="A16" s="195" t="s">
        <v>2406</v>
      </c>
      <c r="B16" s="196">
        <v>1587</v>
      </c>
    </row>
    <row r="17" s="186" customFormat="1" ht="18" customHeight="1" spans="1:2">
      <c r="A17" s="195" t="s">
        <v>2399</v>
      </c>
      <c r="B17" s="196">
        <v>83095</v>
      </c>
    </row>
    <row r="18" s="186" customFormat="1" ht="18" customHeight="1" spans="1:2">
      <c r="A18" s="195" t="s">
        <v>2405</v>
      </c>
      <c r="B18" s="196">
        <v>82117</v>
      </c>
    </row>
    <row r="19" s="186" customFormat="1" ht="18" customHeight="1" spans="1:2">
      <c r="A19" s="195" t="s">
        <v>2406</v>
      </c>
      <c r="B19" s="196">
        <v>110</v>
      </c>
    </row>
    <row r="20" s="186" customFormat="1" ht="18" customHeight="1" spans="1:2">
      <c r="A20" s="195" t="s">
        <v>2400</v>
      </c>
      <c r="B20" s="196">
        <v>69804</v>
      </c>
    </row>
    <row r="21" s="186" customFormat="1" ht="18" customHeight="1" spans="1:2">
      <c r="A21" s="195" t="s">
        <v>2405</v>
      </c>
      <c r="B21" s="196">
        <v>64103</v>
      </c>
    </row>
    <row r="22" s="186" customFormat="1" ht="18" customHeight="1" spans="1:2">
      <c r="A22" s="195" t="s">
        <v>2401</v>
      </c>
      <c r="B22" s="196">
        <v>5786</v>
      </c>
    </row>
    <row r="23" s="186" customFormat="1" ht="18" customHeight="1" spans="1:2">
      <c r="A23" s="195" t="s">
        <v>2405</v>
      </c>
      <c r="B23" s="196">
        <v>5549</v>
      </c>
    </row>
    <row r="24" s="186" customFormat="1" ht="18" customHeight="1" spans="1:2">
      <c r="A24" s="195" t="s">
        <v>2402</v>
      </c>
      <c r="B24" s="196">
        <v>6467</v>
      </c>
    </row>
    <row r="25" s="186" customFormat="1" ht="18" customHeight="1" spans="1:2">
      <c r="A25" s="195" t="s">
        <v>2405</v>
      </c>
      <c r="B25" s="196">
        <v>2505</v>
      </c>
    </row>
    <row r="26" s="186" customFormat="1" ht="18" customHeight="1" spans="1:2">
      <c r="A26" s="195" t="s">
        <v>2406</v>
      </c>
      <c r="B26" s="196">
        <v>3</v>
      </c>
    </row>
  </sheetData>
  <mergeCells count="131">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A2:B2"/>
    <mergeCell ref="A3:A4"/>
    <mergeCell ref="B3:B4"/>
  </mergeCells>
  <printOptions horizontalCentered="1"/>
  <pageMargins left="0.751388888888889" right="0.751388888888889" top="1" bottom="1" header="0.5" footer="0.5"/>
  <pageSetup paperSize="9" orientation="portrait"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20"/>
  <sheetViews>
    <sheetView showZeros="0" workbookViewId="0">
      <selection activeCell="A1" sqref="$A1:$XFD1048576"/>
    </sheetView>
  </sheetViews>
  <sheetFormatPr defaultColWidth="7.16666666666667" defaultRowHeight="12.75"/>
  <cols>
    <col min="1" max="1" width="40.625" style="117" customWidth="1"/>
    <col min="2" max="2" width="15.625" style="117" customWidth="1"/>
    <col min="3" max="3" width="40.625" style="117" customWidth="1"/>
    <col min="4" max="4" width="15.625" style="117" customWidth="1"/>
    <col min="5" max="5" width="7.16666666666667" style="117"/>
    <col min="6" max="6" width="27.375" style="117" customWidth="1"/>
    <col min="7" max="16384" width="7.16666666666667" style="117"/>
  </cols>
  <sheetData>
    <row r="1" ht="30" customHeight="1" spans="1:12">
      <c r="A1" s="54" t="s">
        <v>2409</v>
      </c>
      <c r="B1" s="54"/>
      <c r="C1" s="54"/>
      <c r="D1" s="54"/>
      <c r="E1" s="118"/>
      <c r="F1" s="118"/>
      <c r="G1" s="118"/>
      <c r="H1" s="118"/>
      <c r="I1" s="118"/>
      <c r="J1" s="118"/>
      <c r="K1" s="118"/>
      <c r="L1" s="118"/>
    </row>
    <row r="2" s="53" customFormat="1" ht="18" customHeight="1" spans="1:4">
      <c r="A2" s="56"/>
      <c r="B2" s="168"/>
      <c r="C2" s="169"/>
      <c r="D2" s="170" t="s">
        <v>1752</v>
      </c>
    </row>
    <row r="3" s="53" customFormat="1" ht="18" customHeight="1" spans="1:4">
      <c r="A3" s="140" t="s">
        <v>2410</v>
      </c>
      <c r="B3" s="141" t="s">
        <v>37</v>
      </c>
      <c r="C3" s="140" t="s">
        <v>2410</v>
      </c>
      <c r="D3" s="141" t="s">
        <v>37</v>
      </c>
    </row>
    <row r="4" s="53" customFormat="1" ht="18" customHeight="1" spans="1:4">
      <c r="A4" s="171" t="s">
        <v>2411</v>
      </c>
      <c r="B4" s="172"/>
      <c r="C4" s="173" t="s">
        <v>2412</v>
      </c>
      <c r="D4" s="61">
        <v>0</v>
      </c>
    </row>
    <row r="5" s="53" customFormat="1" ht="18" customHeight="1" spans="1:4">
      <c r="A5" s="88" t="s">
        <v>2413</v>
      </c>
      <c r="B5" s="174"/>
      <c r="C5" s="173" t="s">
        <v>2414</v>
      </c>
      <c r="D5" s="61">
        <v>9.421349</v>
      </c>
    </row>
    <row r="6" s="53" customFormat="1" ht="18" customHeight="1" spans="1:4">
      <c r="A6" s="175" t="s">
        <v>2415</v>
      </c>
      <c r="B6" s="176"/>
      <c r="C6" s="173" t="s">
        <v>2416</v>
      </c>
      <c r="D6" s="61">
        <v>0</v>
      </c>
    </row>
    <row r="7" s="53" customFormat="1" ht="18" customHeight="1" spans="1:4">
      <c r="A7" s="82" t="s">
        <v>2417</v>
      </c>
      <c r="B7" s="177"/>
      <c r="C7" s="173" t="s">
        <v>2418</v>
      </c>
      <c r="D7" s="61">
        <v>0</v>
      </c>
    </row>
    <row r="8" s="53" customFormat="1" ht="18" customHeight="1" spans="1:4">
      <c r="A8" s="92" t="s">
        <v>2419</v>
      </c>
      <c r="B8" s="177"/>
      <c r="C8" s="173" t="s">
        <v>2420</v>
      </c>
      <c r="D8" s="61">
        <v>0</v>
      </c>
    </row>
    <row r="9" s="53" customFormat="1" ht="18" customHeight="1" spans="1:4">
      <c r="A9" s="88" t="s">
        <v>2421</v>
      </c>
      <c r="B9" s="178"/>
      <c r="C9" s="81"/>
      <c r="D9" s="179"/>
    </row>
    <row r="10" s="53" customFormat="1" ht="18" customHeight="1" spans="1:4">
      <c r="A10" s="82" t="s">
        <v>2422</v>
      </c>
      <c r="B10" s="178">
        <v>6</v>
      </c>
      <c r="C10" s="81"/>
      <c r="D10" s="179"/>
    </row>
    <row r="11" s="53" customFormat="1" ht="18" customHeight="1" spans="1:4">
      <c r="A11" s="82" t="s">
        <v>2423</v>
      </c>
      <c r="B11" s="178"/>
      <c r="C11" s="81"/>
      <c r="D11" s="179"/>
    </row>
    <row r="12" s="53" customFormat="1" ht="18" customHeight="1" spans="1:4">
      <c r="A12" s="82" t="s">
        <v>2424</v>
      </c>
      <c r="B12" s="178"/>
      <c r="C12" s="81"/>
      <c r="D12" s="179"/>
    </row>
    <row r="13" s="53" customFormat="1" ht="18" customHeight="1" spans="1:4">
      <c r="A13" s="82" t="s">
        <v>2425</v>
      </c>
      <c r="B13" s="178">
        <v>6</v>
      </c>
      <c r="C13" s="81"/>
      <c r="D13" s="179"/>
    </row>
    <row r="14" s="53" customFormat="1" ht="18" customHeight="1" spans="1:4">
      <c r="A14" s="82" t="s">
        <v>2426</v>
      </c>
      <c r="B14" s="177">
        <v>12</v>
      </c>
      <c r="C14" s="180" t="s">
        <v>2427</v>
      </c>
      <c r="D14" s="61">
        <v>9.421349</v>
      </c>
    </row>
    <row r="15" s="53" customFormat="1" ht="18" customHeight="1" spans="1:4">
      <c r="A15" s="82" t="s">
        <v>2428</v>
      </c>
      <c r="B15" s="177"/>
      <c r="C15" s="181" t="s">
        <v>2429</v>
      </c>
      <c r="D15" s="61"/>
    </row>
    <row r="16" s="53" customFormat="1" ht="18" customHeight="1" spans="1:4">
      <c r="A16" s="82" t="s">
        <v>2430</v>
      </c>
      <c r="B16" s="177"/>
      <c r="C16" s="180" t="s">
        <v>2431</v>
      </c>
      <c r="D16" s="61"/>
    </row>
    <row r="17" s="53" customFormat="1" ht="18" customHeight="1" spans="1:4">
      <c r="A17" s="92" t="s">
        <v>2432</v>
      </c>
      <c r="B17" s="177">
        <v>12</v>
      </c>
      <c r="C17" s="173" t="s">
        <v>2433</v>
      </c>
      <c r="D17" s="61">
        <v>9.421349</v>
      </c>
    </row>
    <row r="18" s="53" customFormat="1" ht="18" customHeight="1" spans="1:4">
      <c r="A18" s="80"/>
      <c r="B18" s="182"/>
      <c r="C18" s="181" t="s">
        <v>2434</v>
      </c>
      <c r="D18" s="61">
        <v>1.444933</v>
      </c>
    </row>
    <row r="19" s="53" customFormat="1" ht="18" customHeight="1" spans="1:4">
      <c r="A19" s="171" t="s">
        <v>2435</v>
      </c>
      <c r="B19" s="172">
        <v>824.438753</v>
      </c>
      <c r="C19" s="180" t="s">
        <v>2436</v>
      </c>
      <c r="D19" s="61">
        <v>825.883686</v>
      </c>
    </row>
    <row r="20" s="53" customFormat="1" ht="18" customHeight="1" spans="1:4">
      <c r="A20" s="80" t="s">
        <v>2437</v>
      </c>
      <c r="B20" s="183">
        <v>835.305035</v>
      </c>
      <c r="C20" s="184" t="s">
        <v>2437</v>
      </c>
      <c r="D20" s="61">
        <v>835.305035</v>
      </c>
    </row>
  </sheetData>
  <mergeCells count="1">
    <mergeCell ref="A1:D1"/>
  </mergeCells>
  <printOptions horizontalCentered="1"/>
  <pageMargins left="0.751388888888889" right="0.751388888888889" top="1" bottom="1"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8"/>
  <sheetViews>
    <sheetView workbookViewId="0">
      <selection activeCell="A1" sqref="$A1:$XFD1048576"/>
    </sheetView>
  </sheetViews>
  <sheetFormatPr defaultColWidth="7.16666666666667" defaultRowHeight="12.75"/>
  <cols>
    <col min="1" max="1" width="40.625" style="137" customWidth="1"/>
    <col min="2" max="2" width="15.625" style="137" customWidth="1"/>
    <col min="3" max="3" width="40.625" style="137" customWidth="1"/>
    <col min="4" max="4" width="15.625" style="137" customWidth="1"/>
    <col min="5" max="16384" width="7.16666666666667" style="137"/>
  </cols>
  <sheetData>
    <row r="1" s="137" customFormat="1" ht="30" customHeight="1" spans="1:12">
      <c r="A1" s="54" t="s">
        <v>2438</v>
      </c>
      <c r="B1" s="54"/>
      <c r="C1" s="54"/>
      <c r="D1" s="54"/>
      <c r="E1" s="138"/>
      <c r="F1" s="138"/>
      <c r="G1" s="138"/>
      <c r="H1" s="138"/>
      <c r="I1" s="138"/>
      <c r="J1" s="138"/>
      <c r="K1" s="138"/>
      <c r="L1" s="138"/>
    </row>
    <row r="2" s="53" customFormat="1" ht="18" customHeight="1" spans="1:4">
      <c r="A2" s="139"/>
      <c r="D2" s="57" t="s">
        <v>1752</v>
      </c>
    </row>
    <row r="3" s="53" customFormat="1" ht="18" customHeight="1" spans="1:4">
      <c r="A3" s="140" t="s">
        <v>2410</v>
      </c>
      <c r="B3" s="141" t="s">
        <v>37</v>
      </c>
      <c r="C3" s="140" t="s">
        <v>2410</v>
      </c>
      <c r="D3" s="141" t="s">
        <v>37</v>
      </c>
    </row>
    <row r="4" s="53" customFormat="1" ht="18" customHeight="1" spans="1:4">
      <c r="A4" s="142" t="s">
        <v>2439</v>
      </c>
      <c r="B4" s="143">
        <v>49040.603976</v>
      </c>
      <c r="C4" s="144" t="s">
        <v>2440</v>
      </c>
      <c r="D4" s="145">
        <v>89023</v>
      </c>
    </row>
    <row r="5" s="53" customFormat="1" ht="18" customHeight="1" spans="1:4">
      <c r="A5" s="146" t="s">
        <v>2441</v>
      </c>
      <c r="B5" s="143">
        <v>47037.939084</v>
      </c>
      <c r="C5" s="147" t="s">
        <v>2442</v>
      </c>
      <c r="D5" s="145">
        <v>1586.939604</v>
      </c>
    </row>
    <row r="6" s="53" customFormat="1" ht="18" customHeight="1" spans="1:4">
      <c r="A6" s="142" t="s">
        <v>2415</v>
      </c>
      <c r="B6" s="143">
        <v>50319</v>
      </c>
      <c r="C6" s="148" t="s">
        <v>2443</v>
      </c>
      <c r="D6" s="145">
        <v>163.739582</v>
      </c>
    </row>
    <row r="7" s="53" customFormat="1" ht="18" customHeight="1" spans="1:4">
      <c r="A7" s="149" t="s">
        <v>2444</v>
      </c>
      <c r="B7" s="143">
        <v>43225.75</v>
      </c>
      <c r="C7" s="150"/>
      <c r="D7" s="151"/>
    </row>
    <row r="8" s="53" customFormat="1" ht="18" customHeight="1" spans="1:4">
      <c r="A8" s="149" t="s">
        <v>2445</v>
      </c>
      <c r="B8" s="152">
        <v>263.128325</v>
      </c>
      <c r="C8" s="153"/>
      <c r="D8" s="154"/>
    </row>
    <row r="9" s="53" customFormat="1" ht="18" customHeight="1" spans="1:4">
      <c r="A9" s="155" t="s">
        <v>2446</v>
      </c>
      <c r="B9" s="152">
        <v>2825.171734</v>
      </c>
      <c r="C9" s="153"/>
      <c r="D9" s="154"/>
    </row>
    <row r="10" s="53" customFormat="1" ht="18" customHeight="1" spans="1:4">
      <c r="A10" s="149" t="s">
        <v>2447</v>
      </c>
      <c r="B10" s="152">
        <v>4.734971</v>
      </c>
      <c r="C10" s="153"/>
      <c r="D10" s="154"/>
    </row>
    <row r="11" s="53" customFormat="1" ht="18" customHeight="1" spans="1:4">
      <c r="A11" s="149" t="s">
        <v>2448</v>
      </c>
      <c r="B11" s="156"/>
      <c r="C11" s="153"/>
      <c r="D11" s="154"/>
    </row>
    <row r="12" s="53" customFormat="1" ht="18" customHeight="1" spans="1:4">
      <c r="A12" s="82" t="s">
        <v>2449</v>
      </c>
      <c r="B12" s="157">
        <v>102453.389006</v>
      </c>
      <c r="C12" s="158" t="s">
        <v>2450</v>
      </c>
      <c r="D12" s="159">
        <v>90774.366594</v>
      </c>
    </row>
    <row r="13" s="53" customFormat="1" ht="18" customHeight="1" spans="1:4">
      <c r="A13" s="149" t="s">
        <v>2451</v>
      </c>
      <c r="B13" s="143"/>
      <c r="C13" s="160" t="s">
        <v>2452</v>
      </c>
      <c r="D13" s="145"/>
    </row>
    <row r="14" s="53" customFormat="1" ht="18" customHeight="1" spans="1:4">
      <c r="A14" s="149" t="s">
        <v>2453</v>
      </c>
      <c r="B14" s="161"/>
      <c r="C14" s="160" t="s">
        <v>2454</v>
      </c>
      <c r="D14" s="162"/>
    </row>
    <row r="15" s="53" customFormat="1" ht="18" customHeight="1" spans="1:4">
      <c r="A15" s="82" t="s">
        <v>2455</v>
      </c>
      <c r="B15" s="157">
        <v>102453.389006</v>
      </c>
      <c r="C15" s="158" t="s">
        <v>2456</v>
      </c>
      <c r="D15" s="159">
        <v>90774.366594</v>
      </c>
    </row>
    <row r="16" s="53" customFormat="1" ht="18" customHeight="1" spans="1:4">
      <c r="A16" s="163"/>
      <c r="B16" s="164"/>
      <c r="C16" s="158" t="s">
        <v>2457</v>
      </c>
      <c r="D16" s="165">
        <v>11679.022412</v>
      </c>
    </row>
    <row r="17" s="53" customFormat="1" ht="18" customHeight="1" spans="1:4">
      <c r="A17" s="149" t="s">
        <v>2458</v>
      </c>
      <c r="B17" s="166">
        <v>-13095.821994</v>
      </c>
      <c r="C17" s="158" t="s">
        <v>2459</v>
      </c>
      <c r="D17" s="165">
        <v>-1416.799582</v>
      </c>
    </row>
    <row r="18" s="53" customFormat="1" ht="18" customHeight="1" spans="1:4">
      <c r="A18" s="163" t="s">
        <v>2437</v>
      </c>
      <c r="B18" s="157">
        <v>89357.567012</v>
      </c>
      <c r="C18" s="167" t="s">
        <v>2437</v>
      </c>
      <c r="D18" s="159">
        <v>89357.567012</v>
      </c>
    </row>
  </sheetData>
  <mergeCells count="1">
    <mergeCell ref="A1:D1"/>
  </mergeCells>
  <printOptions horizontalCentered="1"/>
  <pageMargins left="0.751388888888889" right="0.751388888888889" top="1" bottom="1" header="0.5" footer="0.5"/>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opLeftCell="A9" workbookViewId="0">
      <selection activeCell="A2" sqref="A$1:A$1048576"/>
    </sheetView>
  </sheetViews>
  <sheetFormatPr defaultColWidth="7.16666666666667" defaultRowHeight="12.75"/>
  <cols>
    <col min="1" max="1" width="45.625" style="117" customWidth="1"/>
    <col min="2" max="2" width="10.625" style="117" customWidth="1"/>
    <col min="3" max="4" width="20.625" style="117" customWidth="1"/>
    <col min="5" max="16384" width="7.16666666666667" style="117"/>
  </cols>
  <sheetData>
    <row r="1" ht="30" customHeight="1" spans="1:12">
      <c r="A1" s="54" t="s">
        <v>2460</v>
      </c>
      <c r="B1" s="54"/>
      <c r="C1" s="54"/>
      <c r="D1" s="54"/>
      <c r="E1" s="118"/>
      <c r="F1" s="118"/>
      <c r="G1" s="118"/>
      <c r="H1" s="118"/>
      <c r="I1" s="118"/>
      <c r="J1" s="118"/>
      <c r="K1" s="118"/>
      <c r="L1" s="118"/>
    </row>
    <row r="2" s="53" customFormat="1" ht="18" customHeight="1" spans="1:4">
      <c r="A2" s="56"/>
      <c r="D2" s="57" t="s">
        <v>1752</v>
      </c>
    </row>
    <row r="3" s="53" customFormat="1" ht="18" customHeight="1" spans="1:4">
      <c r="A3" s="119" t="s">
        <v>2410</v>
      </c>
      <c r="B3" s="120" t="s">
        <v>37</v>
      </c>
      <c r="C3" s="102"/>
      <c r="D3" s="102"/>
    </row>
    <row r="4" s="53" customFormat="1" ht="30" customHeight="1" spans="1:4">
      <c r="A4" s="121"/>
      <c r="B4" s="122" t="s">
        <v>2461</v>
      </c>
      <c r="C4" s="123" t="s">
        <v>2462</v>
      </c>
      <c r="D4" s="123" t="s">
        <v>2463</v>
      </c>
    </row>
    <row r="5" s="53" customFormat="1" ht="18" customHeight="1" spans="1:4">
      <c r="A5" s="124" t="s">
        <v>2464</v>
      </c>
      <c r="B5" s="78">
        <v>106161.863816</v>
      </c>
      <c r="C5" s="78">
        <v>56401.355754</v>
      </c>
      <c r="D5" s="78">
        <v>49760.508062</v>
      </c>
    </row>
    <row r="6" s="53" customFormat="1" ht="18" customHeight="1" spans="1:4">
      <c r="A6" s="124" t="s">
        <v>2465</v>
      </c>
      <c r="B6" s="78">
        <v>79489.497901</v>
      </c>
      <c r="C6" s="78">
        <v>49633.193064</v>
      </c>
      <c r="D6" s="78">
        <v>29856.304837</v>
      </c>
    </row>
    <row r="7" s="53" customFormat="1" ht="18" customHeight="1" spans="1:4">
      <c r="A7" s="125" t="s">
        <v>2466</v>
      </c>
      <c r="B7" s="78">
        <v>26672.365915</v>
      </c>
      <c r="C7" s="78">
        <v>6768.16269</v>
      </c>
      <c r="D7" s="78">
        <v>19904.203225</v>
      </c>
    </row>
    <row r="8" s="53" customFormat="1" ht="18" customHeight="1" spans="1:4">
      <c r="A8" s="126" t="s">
        <v>2415</v>
      </c>
      <c r="B8" s="78"/>
      <c r="C8" s="78"/>
      <c r="D8" s="106"/>
    </row>
    <row r="9" s="53" customFormat="1" ht="18" customHeight="1" spans="1:4">
      <c r="A9" s="127" t="s">
        <v>2467</v>
      </c>
      <c r="B9" s="78"/>
      <c r="C9" s="78"/>
      <c r="D9" s="78"/>
    </row>
    <row r="10" s="53" customFormat="1" ht="18" customHeight="1" spans="1:4">
      <c r="A10" s="124" t="s">
        <v>2445</v>
      </c>
      <c r="B10" s="78">
        <v>2346.972765</v>
      </c>
      <c r="C10" s="78">
        <v>1550.26282</v>
      </c>
      <c r="D10" s="78">
        <v>796.709945</v>
      </c>
    </row>
    <row r="11" s="53" customFormat="1" ht="18" customHeight="1" spans="1:4">
      <c r="A11" s="124" t="s">
        <v>2446</v>
      </c>
      <c r="B11" s="78">
        <v>132.966018</v>
      </c>
      <c r="C11" s="78"/>
      <c r="D11" s="78">
        <v>132.966018</v>
      </c>
    </row>
    <row r="12" s="53" customFormat="1" ht="18" customHeight="1" spans="1:4">
      <c r="A12" s="124" t="s">
        <v>2447</v>
      </c>
      <c r="B12" s="78"/>
      <c r="C12" s="78"/>
      <c r="D12" s="78"/>
    </row>
    <row r="13" s="53" customFormat="1" ht="18" customHeight="1" spans="1:4">
      <c r="A13" s="124" t="s">
        <v>2448</v>
      </c>
      <c r="B13" s="78"/>
      <c r="C13" s="78"/>
      <c r="D13" s="78"/>
    </row>
    <row r="14" s="53" customFormat="1" ht="18" customHeight="1" spans="1:4">
      <c r="A14" s="124" t="s">
        <v>2449</v>
      </c>
      <c r="B14" s="78">
        <v>108641.802599</v>
      </c>
      <c r="C14" s="78">
        <v>57951.618574</v>
      </c>
      <c r="D14" s="78">
        <v>50690.184025</v>
      </c>
    </row>
    <row r="15" s="53" customFormat="1" ht="18" customHeight="1" spans="1:4">
      <c r="A15" s="124" t="s">
        <v>2451</v>
      </c>
      <c r="B15" s="78"/>
      <c r="C15" s="78"/>
      <c r="D15" s="78"/>
    </row>
    <row r="16" s="53" customFormat="1" ht="18" customHeight="1" spans="1:4">
      <c r="A16" s="124" t="s">
        <v>2453</v>
      </c>
      <c r="B16" s="78"/>
      <c r="C16" s="78"/>
      <c r="D16" s="78"/>
    </row>
    <row r="17" s="53" customFormat="1" ht="18" customHeight="1" spans="1:4">
      <c r="A17" s="124" t="s">
        <v>2455</v>
      </c>
      <c r="B17" s="78">
        <v>108641.802599</v>
      </c>
      <c r="C17" s="78">
        <v>57951.618574</v>
      </c>
      <c r="D17" s="78">
        <v>50690.184025</v>
      </c>
    </row>
    <row r="18" s="53" customFormat="1" ht="18" customHeight="1" spans="1:4">
      <c r="A18" s="124" t="s">
        <v>2458</v>
      </c>
      <c r="B18" s="78">
        <v>168632.501644</v>
      </c>
      <c r="C18" s="78">
        <v>97696.441983</v>
      </c>
      <c r="D18" s="78">
        <v>70936.059661</v>
      </c>
    </row>
    <row r="19" s="53" customFormat="1" ht="18" customHeight="1" spans="1:4">
      <c r="A19" s="128" t="s">
        <v>2437</v>
      </c>
      <c r="B19" s="78">
        <v>277274.304243</v>
      </c>
      <c r="C19" s="78">
        <v>155648.060557</v>
      </c>
      <c r="D19" s="78">
        <v>121626.243686</v>
      </c>
    </row>
    <row r="20" s="53" customFormat="1" ht="18" customHeight="1" spans="1:4">
      <c r="A20" s="129" t="s">
        <v>2410</v>
      </c>
      <c r="B20" s="130" t="s">
        <v>37</v>
      </c>
      <c r="C20" s="131"/>
      <c r="D20" s="131"/>
    </row>
    <row r="21" s="53" customFormat="1" ht="30" customHeight="1" spans="1:4">
      <c r="A21" s="132"/>
      <c r="B21" s="131" t="s">
        <v>2461</v>
      </c>
      <c r="C21" s="133" t="s">
        <v>2462</v>
      </c>
      <c r="D21" s="133" t="s">
        <v>2463</v>
      </c>
    </row>
    <row r="22" s="53" customFormat="1" ht="18" customHeight="1" spans="1:4">
      <c r="A22" s="134" t="s">
        <v>2468</v>
      </c>
      <c r="B22" s="78">
        <v>82116.759679</v>
      </c>
      <c r="C22" s="78">
        <v>47019.445376</v>
      </c>
      <c r="D22" s="78">
        <v>35097.314303</v>
      </c>
    </row>
    <row r="23" s="53" customFormat="1" ht="18" customHeight="1" spans="1:4">
      <c r="A23" s="126" t="s">
        <v>2469</v>
      </c>
      <c r="B23" s="78">
        <v>36786.534911</v>
      </c>
      <c r="C23" s="78">
        <v>34162.066698</v>
      </c>
      <c r="D23" s="78">
        <v>2624.468213</v>
      </c>
    </row>
    <row r="24" s="53" customFormat="1" ht="18" customHeight="1" spans="1:4">
      <c r="A24" s="126" t="s">
        <v>2470</v>
      </c>
      <c r="B24" s="78">
        <v>42427.283552</v>
      </c>
      <c r="C24" s="78">
        <v>9954.437462</v>
      </c>
      <c r="D24" s="78">
        <v>32472.84609</v>
      </c>
    </row>
    <row r="25" s="53" customFormat="1" ht="18" customHeight="1" spans="1:4">
      <c r="A25" s="126" t="s">
        <v>2471</v>
      </c>
      <c r="B25" s="78">
        <v>683.531327</v>
      </c>
      <c r="C25" s="78">
        <v>683.531327</v>
      </c>
      <c r="D25" s="78"/>
    </row>
    <row r="26" s="53" customFormat="1" ht="18" customHeight="1" spans="1:4">
      <c r="A26" s="135" t="s">
        <v>2472</v>
      </c>
      <c r="B26" s="78">
        <v>2219.409889</v>
      </c>
      <c r="C26" s="78">
        <v>2219.409889</v>
      </c>
      <c r="D26" s="78"/>
    </row>
    <row r="27" s="53" customFormat="1" ht="18" customHeight="1" spans="1:4">
      <c r="A27" s="134" t="s">
        <v>2442</v>
      </c>
      <c r="B27" s="78">
        <v>109.808946</v>
      </c>
      <c r="C27" s="78"/>
      <c r="D27" s="78">
        <v>109.808946</v>
      </c>
    </row>
    <row r="28" s="53" customFormat="1" ht="18" customHeight="1" spans="1:4">
      <c r="A28" s="126" t="s">
        <v>2443</v>
      </c>
      <c r="B28" s="78">
        <v>868.3029</v>
      </c>
      <c r="C28" s="78">
        <v>868.3029</v>
      </c>
      <c r="D28" s="78"/>
    </row>
    <row r="29" s="53" customFormat="1" ht="18" customHeight="1" spans="1:4">
      <c r="A29" s="126" t="s">
        <v>2450</v>
      </c>
      <c r="B29" s="78">
        <v>83094.871525</v>
      </c>
      <c r="C29" s="78">
        <v>47887.748276</v>
      </c>
      <c r="D29" s="78">
        <v>35207.123249</v>
      </c>
    </row>
    <row r="30" s="53" customFormat="1" ht="18" customHeight="1" spans="1:4">
      <c r="A30" s="126" t="s">
        <v>2452</v>
      </c>
      <c r="B30" s="78"/>
      <c r="C30" s="78"/>
      <c r="D30" s="78"/>
    </row>
    <row r="31" s="53" customFormat="1" ht="18" customHeight="1" spans="1:4">
      <c r="A31" s="126" t="s">
        <v>2454</v>
      </c>
      <c r="B31" s="79"/>
      <c r="C31" s="79"/>
      <c r="D31" s="79"/>
    </row>
    <row r="32" s="53" customFormat="1" ht="18" customHeight="1" spans="1:4">
      <c r="A32" s="126" t="s">
        <v>2456</v>
      </c>
      <c r="B32" s="79">
        <v>83094.871525</v>
      </c>
      <c r="C32" s="79">
        <v>47887.748276</v>
      </c>
      <c r="D32" s="79">
        <v>35207.123249</v>
      </c>
    </row>
    <row r="33" s="53" customFormat="1" ht="18" customHeight="1" spans="1:4">
      <c r="A33" s="126" t="s">
        <v>2457</v>
      </c>
      <c r="B33" s="79">
        <v>25546.931074</v>
      </c>
      <c r="C33" s="79">
        <v>10063.870298</v>
      </c>
      <c r="D33" s="79">
        <v>15483.060776</v>
      </c>
    </row>
    <row r="34" s="53" customFormat="1" ht="18" customHeight="1" spans="1:4">
      <c r="A34" s="126" t="s">
        <v>2459</v>
      </c>
      <c r="B34" s="79">
        <v>194179.432718</v>
      </c>
      <c r="C34" s="79">
        <v>107760.312281</v>
      </c>
      <c r="D34" s="79">
        <v>86419.120437</v>
      </c>
    </row>
    <row r="35" s="53" customFormat="1" ht="18" customHeight="1" spans="1:4">
      <c r="A35" s="136" t="s">
        <v>2437</v>
      </c>
      <c r="B35" s="79">
        <v>277274.304243</v>
      </c>
      <c r="C35" s="79">
        <v>155648.060557</v>
      </c>
      <c r="D35" s="79">
        <v>121626.243686</v>
      </c>
    </row>
  </sheetData>
  <mergeCells count="5">
    <mergeCell ref="A1:D1"/>
    <mergeCell ref="B3:D3"/>
    <mergeCell ref="B20:D20"/>
    <mergeCell ref="A3:A4"/>
    <mergeCell ref="A20:A21"/>
  </mergeCells>
  <pageMargins left="0.75" right="0.75" top="1" bottom="1" header="0.5" footer="0.5"/>
  <pageSetup paperSize="9" scale="84"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9"/>
  <sheetViews>
    <sheetView workbookViewId="0">
      <selection activeCell="A1" sqref="$A1:$XFD1048576"/>
    </sheetView>
  </sheetViews>
  <sheetFormatPr defaultColWidth="7.16666666666667" defaultRowHeight="12"/>
  <cols>
    <col min="1" max="1" width="40.625" style="53" customWidth="1"/>
    <col min="2" max="2" width="15.625" style="53" customWidth="1"/>
    <col min="3" max="3" width="40.625" style="53" customWidth="1"/>
    <col min="4" max="4" width="15.625" style="53" customWidth="1"/>
    <col min="5" max="16384" width="7.16666666666667" style="53"/>
  </cols>
  <sheetData>
    <row r="1" s="53" customFormat="1" ht="30" customHeight="1" spans="1:12">
      <c r="A1" s="54" t="s">
        <v>2473</v>
      </c>
      <c r="B1" s="54"/>
      <c r="C1" s="54"/>
      <c r="D1" s="54"/>
      <c r="E1" s="55"/>
      <c r="F1" s="55"/>
      <c r="G1" s="55"/>
      <c r="H1" s="55"/>
      <c r="I1" s="55"/>
      <c r="J1" s="55"/>
      <c r="K1" s="55"/>
      <c r="L1" s="55"/>
    </row>
    <row r="2" ht="18" customHeight="1" spans="1:4">
      <c r="A2" s="56"/>
      <c r="D2" s="57" t="s">
        <v>1752</v>
      </c>
    </row>
    <row r="3" ht="18" customHeight="1" spans="1:4">
      <c r="A3" s="100" t="s">
        <v>2410</v>
      </c>
      <c r="B3" s="101" t="s">
        <v>37</v>
      </c>
      <c r="C3" s="102" t="s">
        <v>2474</v>
      </c>
      <c r="D3" s="101" t="s">
        <v>37</v>
      </c>
    </row>
    <row r="4" ht="18" customHeight="1" spans="1:4">
      <c r="A4" s="103" t="s">
        <v>2464</v>
      </c>
      <c r="B4" s="78">
        <v>22256.933</v>
      </c>
      <c r="C4" s="104" t="s">
        <v>2468</v>
      </c>
      <c r="D4" s="78">
        <v>64103.043029</v>
      </c>
    </row>
    <row r="5" ht="18" customHeight="1" spans="1:4">
      <c r="A5" s="103" t="s">
        <v>2475</v>
      </c>
      <c r="B5" s="78"/>
      <c r="C5" s="104" t="s">
        <v>2476</v>
      </c>
      <c r="D5" s="78">
        <v>51556.783025</v>
      </c>
    </row>
    <row r="6" ht="18" customHeight="1" spans="1:4">
      <c r="A6" s="103" t="s">
        <v>2477</v>
      </c>
      <c r="B6" s="78">
        <v>167.352</v>
      </c>
      <c r="C6" s="104" t="s">
        <v>2478</v>
      </c>
      <c r="D6" s="78">
        <v>12546.260004</v>
      </c>
    </row>
    <row r="7" ht="18" customHeight="1" spans="1:4">
      <c r="A7" s="103" t="s">
        <v>2479</v>
      </c>
      <c r="B7" s="78"/>
      <c r="C7" s="104" t="s">
        <v>2480</v>
      </c>
      <c r="D7" s="78">
        <v>5603.932139</v>
      </c>
    </row>
    <row r="8" ht="18" customHeight="1" spans="1:4">
      <c r="A8" s="103" t="s">
        <v>2415</v>
      </c>
      <c r="B8" s="78">
        <v>39587.1738</v>
      </c>
      <c r="C8" s="104" t="s">
        <v>2443</v>
      </c>
      <c r="D8" s="78">
        <v>96.4781</v>
      </c>
    </row>
    <row r="9" ht="18" customHeight="1" spans="1:4">
      <c r="A9" s="103" t="s">
        <v>2481</v>
      </c>
      <c r="B9" s="78">
        <v>39587.1738</v>
      </c>
      <c r="C9" s="105"/>
      <c r="D9" s="106"/>
    </row>
    <row r="10" ht="18" customHeight="1" spans="1:4">
      <c r="A10" s="107" t="s">
        <v>2482</v>
      </c>
      <c r="B10" s="78"/>
      <c r="C10" s="105"/>
      <c r="D10" s="106"/>
    </row>
    <row r="11" ht="18" customHeight="1" spans="1:4">
      <c r="A11" s="108" t="s">
        <v>2445</v>
      </c>
      <c r="B11" s="78">
        <v>422.747776</v>
      </c>
      <c r="C11" s="105"/>
      <c r="D11" s="106"/>
    </row>
    <row r="12" ht="18" customHeight="1" spans="1:4">
      <c r="A12" s="103" t="s">
        <v>2483</v>
      </c>
      <c r="B12" s="78"/>
      <c r="C12" s="104"/>
      <c r="D12" s="78"/>
    </row>
    <row r="13" ht="18" customHeight="1" spans="1:4">
      <c r="A13" s="103" t="s">
        <v>2484</v>
      </c>
      <c r="B13" s="78">
        <v>62266.854576</v>
      </c>
      <c r="C13" s="104" t="s">
        <v>2450</v>
      </c>
      <c r="D13" s="78">
        <v>69804</v>
      </c>
    </row>
    <row r="14" ht="18" customHeight="1" spans="1:4">
      <c r="A14" s="103" t="s">
        <v>2485</v>
      </c>
      <c r="B14" s="78"/>
      <c r="C14" s="104" t="s">
        <v>2452</v>
      </c>
      <c r="D14" s="78"/>
    </row>
    <row r="15" ht="18" customHeight="1" spans="1:4">
      <c r="A15" s="109" t="s">
        <v>2486</v>
      </c>
      <c r="B15" s="78"/>
      <c r="C15" s="104" t="s">
        <v>2454</v>
      </c>
      <c r="D15" s="78"/>
    </row>
    <row r="16" ht="18" customHeight="1" spans="1:4">
      <c r="A16" s="110" t="s">
        <v>2487</v>
      </c>
      <c r="B16" s="111">
        <v>62266.854576</v>
      </c>
      <c r="C16" s="112" t="s">
        <v>2456</v>
      </c>
      <c r="D16" s="78">
        <v>69803.453268</v>
      </c>
    </row>
    <row r="17" ht="18" customHeight="1" spans="1:4">
      <c r="A17" s="80"/>
      <c r="B17" s="78"/>
      <c r="C17" s="104" t="s">
        <v>2457</v>
      </c>
      <c r="D17" s="78">
        <v>-7536.598692</v>
      </c>
    </row>
    <row r="18" ht="18" customHeight="1" spans="1:4">
      <c r="A18" s="113" t="s">
        <v>2488</v>
      </c>
      <c r="B18" s="78">
        <v>59250.105254</v>
      </c>
      <c r="C18" s="114" t="s">
        <v>2459</v>
      </c>
      <c r="D18" s="78">
        <v>51713.506562</v>
      </c>
    </row>
    <row r="19" ht="18" customHeight="1" spans="1:4">
      <c r="A19" s="115" t="s">
        <v>2437</v>
      </c>
      <c r="B19" s="79">
        <v>121516.95983</v>
      </c>
      <c r="C19" s="116" t="s">
        <v>2489</v>
      </c>
      <c r="D19" s="99">
        <v>121516.95983</v>
      </c>
    </row>
  </sheetData>
  <mergeCells count="1">
    <mergeCell ref="A1:D1"/>
  </mergeCells>
  <printOptions horizontalCentered="1"/>
  <pageMargins left="0.314583333333333" right="0.550694444444444" top="1" bottom="1" header="0.5" footer="0.5"/>
  <pageSetup paperSize="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8"/>
  <sheetViews>
    <sheetView workbookViewId="0">
      <selection activeCell="A1" sqref="$A1:$XFD1048576"/>
    </sheetView>
  </sheetViews>
  <sheetFormatPr defaultColWidth="7.16666666666667" defaultRowHeight="12"/>
  <cols>
    <col min="1" max="1" width="40.625" style="53" customWidth="1"/>
    <col min="2" max="2" width="15.625" style="53" customWidth="1"/>
    <col min="3" max="3" width="40.625" style="53" customWidth="1"/>
    <col min="4" max="4" width="15.625" style="53" customWidth="1"/>
    <col min="5" max="16384" width="7.16666666666667" style="53"/>
  </cols>
  <sheetData>
    <row r="1" ht="30" customHeight="1" spans="1:12">
      <c r="A1" s="54" t="s">
        <v>2490</v>
      </c>
      <c r="B1" s="54"/>
      <c r="C1" s="54"/>
      <c r="D1" s="54"/>
      <c r="E1" s="55"/>
      <c r="F1" s="55"/>
      <c r="G1" s="55"/>
      <c r="H1" s="55"/>
      <c r="I1" s="55"/>
      <c r="J1" s="55"/>
      <c r="K1" s="55"/>
      <c r="L1" s="55"/>
    </row>
    <row r="2" ht="18" customHeight="1" spans="1:4">
      <c r="A2" s="56"/>
      <c r="D2" s="57" t="s">
        <v>1752</v>
      </c>
    </row>
    <row r="3" ht="18" customHeight="1" spans="1:4">
      <c r="A3" s="58" t="s">
        <v>2410</v>
      </c>
      <c r="B3" s="59" t="s">
        <v>37</v>
      </c>
      <c r="C3" s="58" t="s">
        <v>2410</v>
      </c>
      <c r="D3" s="59" t="s">
        <v>37</v>
      </c>
    </row>
    <row r="4" ht="18" customHeight="1" spans="1:4">
      <c r="A4" s="82" t="s">
        <v>2491</v>
      </c>
      <c r="B4" s="61">
        <v>3820.692961</v>
      </c>
      <c r="C4" s="83" t="s">
        <v>2492</v>
      </c>
      <c r="D4" s="61">
        <v>5548.820913</v>
      </c>
    </row>
    <row r="5" ht="18" customHeight="1" spans="1:4">
      <c r="A5" s="84" t="s">
        <v>2493</v>
      </c>
      <c r="B5" s="61"/>
      <c r="C5" s="85" t="s">
        <v>2494</v>
      </c>
      <c r="D5" s="61"/>
    </row>
    <row r="6" ht="18" customHeight="1" spans="1:4">
      <c r="A6" s="86" t="s">
        <v>2495</v>
      </c>
      <c r="B6" s="61"/>
      <c r="C6" s="87" t="s">
        <v>2496</v>
      </c>
      <c r="D6" s="61">
        <v>22.42</v>
      </c>
    </row>
    <row r="7" ht="18" customHeight="1" spans="1:4">
      <c r="A7" s="88" t="s">
        <v>2497</v>
      </c>
      <c r="B7" s="61"/>
      <c r="C7" s="89" t="s">
        <v>2498</v>
      </c>
      <c r="D7" s="61"/>
    </row>
    <row r="8" ht="18" customHeight="1" spans="1:4">
      <c r="A8" s="82" t="s">
        <v>2422</v>
      </c>
      <c r="B8" s="61">
        <v>82.149991</v>
      </c>
      <c r="C8" s="89" t="s">
        <v>2499</v>
      </c>
      <c r="D8" s="61"/>
    </row>
    <row r="9" ht="18" customHeight="1" spans="1:4">
      <c r="A9" s="90"/>
      <c r="B9" s="61"/>
      <c r="C9" s="89" t="s">
        <v>2500</v>
      </c>
      <c r="D9" s="61"/>
    </row>
    <row r="10" ht="18" customHeight="1" spans="1:4">
      <c r="A10" s="88" t="s">
        <v>2447</v>
      </c>
      <c r="B10" s="61">
        <v>11.588461</v>
      </c>
      <c r="C10" s="91" t="s">
        <v>2501</v>
      </c>
      <c r="D10" s="61"/>
    </row>
    <row r="11" ht="18" customHeight="1" spans="1:4">
      <c r="A11" s="92" t="s">
        <v>2448</v>
      </c>
      <c r="B11" s="61"/>
      <c r="C11" s="71" t="s">
        <v>2420</v>
      </c>
      <c r="D11" s="61">
        <v>0.433612</v>
      </c>
    </row>
    <row r="12" ht="18" customHeight="1" spans="1:4">
      <c r="A12" s="88" t="s">
        <v>2449</v>
      </c>
      <c r="B12" s="61">
        <v>3914.431413</v>
      </c>
      <c r="C12" s="93" t="s">
        <v>2427</v>
      </c>
      <c r="D12" s="61">
        <v>5571.674525</v>
      </c>
    </row>
    <row r="13" ht="18" customHeight="1" spans="1:4">
      <c r="A13" s="82" t="s">
        <v>2451</v>
      </c>
      <c r="B13" s="61"/>
      <c r="C13" s="83" t="s">
        <v>2429</v>
      </c>
      <c r="D13" s="61"/>
    </row>
    <row r="14" ht="18" customHeight="1" spans="1:4">
      <c r="A14" s="94" t="s">
        <v>2453</v>
      </c>
      <c r="B14" s="95"/>
      <c r="C14" s="96" t="s">
        <v>2431</v>
      </c>
      <c r="D14" s="74">
        <v>215</v>
      </c>
    </row>
    <row r="15" ht="18" customHeight="1" spans="1:4">
      <c r="A15" s="97" t="s">
        <v>2455</v>
      </c>
      <c r="B15" s="61">
        <v>3914.431413</v>
      </c>
      <c r="C15" s="98" t="s">
        <v>2433</v>
      </c>
      <c r="D15" s="78">
        <v>5786</v>
      </c>
    </row>
    <row r="16" ht="18" customHeight="1" spans="1:4">
      <c r="A16" s="80"/>
      <c r="B16" s="78"/>
      <c r="C16" s="98" t="s">
        <v>2434</v>
      </c>
      <c r="D16" s="78">
        <v>-1872.243112</v>
      </c>
    </row>
    <row r="17" ht="18" customHeight="1" spans="1:4">
      <c r="A17" s="97" t="s">
        <v>2458</v>
      </c>
      <c r="B17" s="99">
        <v>6203.208288</v>
      </c>
      <c r="C17" s="98" t="s">
        <v>2436</v>
      </c>
      <c r="D17" s="99">
        <v>4330.965176</v>
      </c>
    </row>
    <row r="18" ht="18" customHeight="1" spans="1:4">
      <c r="A18" s="80" t="s">
        <v>2437</v>
      </c>
      <c r="B18" s="99">
        <v>10117.639701</v>
      </c>
      <c r="C18" s="81" t="s">
        <v>2437</v>
      </c>
      <c r="D18" s="99">
        <v>10117.639701</v>
      </c>
    </row>
  </sheetData>
  <mergeCells count="1">
    <mergeCell ref="A1:D1"/>
  </mergeCells>
  <printOptions horizontalCentered="1"/>
  <pageMargins left="0.751388888888889" right="0.751388888888889" top="1" bottom="1" header="0.5" footer="0.5"/>
  <pageSetup paperSize="9" scale="95"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9"/>
  <sheetViews>
    <sheetView workbookViewId="0">
      <selection activeCell="A1" sqref="$A1:$XFD1048576"/>
    </sheetView>
  </sheetViews>
  <sheetFormatPr defaultColWidth="7.16666666666667" defaultRowHeight="12"/>
  <cols>
    <col min="1" max="1" width="40.625" style="53" customWidth="1"/>
    <col min="2" max="2" width="15.625" style="53" customWidth="1"/>
    <col min="3" max="3" width="40.625" style="53" customWidth="1"/>
    <col min="4" max="4" width="15.625" style="53" customWidth="1"/>
    <col min="5" max="16384" width="7.16666666666667" style="53"/>
  </cols>
  <sheetData>
    <row r="1" ht="30" customHeight="1" spans="1:12">
      <c r="A1" s="54" t="s">
        <v>2502</v>
      </c>
      <c r="B1" s="54"/>
      <c r="C1" s="54"/>
      <c r="D1" s="54"/>
      <c r="E1" s="55"/>
      <c r="F1" s="55"/>
      <c r="G1" s="55"/>
      <c r="H1" s="55"/>
      <c r="I1" s="55"/>
      <c r="J1" s="55"/>
      <c r="K1" s="55"/>
      <c r="L1" s="55"/>
    </row>
    <row r="2" ht="18" customHeight="1" spans="1:4">
      <c r="A2" s="56"/>
      <c r="D2" s="57" t="s">
        <v>1752</v>
      </c>
    </row>
    <row r="3" ht="18" customHeight="1" spans="1:4">
      <c r="A3" s="58" t="s">
        <v>2503</v>
      </c>
      <c r="B3" s="59" t="s">
        <v>37</v>
      </c>
      <c r="C3" s="58" t="s">
        <v>2503</v>
      </c>
      <c r="D3" s="59" t="s">
        <v>37</v>
      </c>
    </row>
    <row r="4" ht="18" customHeight="1" spans="1:4">
      <c r="A4" s="60" t="s">
        <v>2504</v>
      </c>
      <c r="B4" s="61">
        <v>5224.802196</v>
      </c>
      <c r="C4" s="62" t="s">
        <v>2505</v>
      </c>
      <c r="D4" s="61">
        <v>2045.439</v>
      </c>
    </row>
    <row r="5" ht="18" customHeight="1" spans="1:4">
      <c r="A5" s="63" t="s">
        <v>2415</v>
      </c>
      <c r="B5" s="61"/>
      <c r="C5" s="64" t="s">
        <v>2506</v>
      </c>
      <c r="D5" s="61">
        <v>435.099825</v>
      </c>
    </row>
    <row r="6" ht="18" customHeight="1" spans="1:4">
      <c r="A6" s="65" t="s">
        <v>2445</v>
      </c>
      <c r="B6" s="61">
        <v>167.804044</v>
      </c>
      <c r="C6" s="66" t="s">
        <v>2507</v>
      </c>
      <c r="D6" s="61"/>
    </row>
    <row r="7" ht="18" customHeight="1" spans="1:4">
      <c r="A7" s="67" t="s">
        <v>2446</v>
      </c>
      <c r="B7" s="61">
        <v>4.6737</v>
      </c>
      <c r="C7" s="68" t="s">
        <v>2508</v>
      </c>
      <c r="D7" s="61"/>
    </row>
    <row r="8" ht="18" customHeight="1" spans="1:4">
      <c r="A8" s="60" t="s">
        <v>2447</v>
      </c>
      <c r="B8" s="61">
        <v>77.385092</v>
      </c>
      <c r="C8" s="68" t="s">
        <v>2509</v>
      </c>
      <c r="D8" s="61">
        <v>24.921</v>
      </c>
    </row>
    <row r="9" ht="18" customHeight="1" spans="1:4">
      <c r="A9" s="69"/>
      <c r="B9" s="61"/>
      <c r="C9" s="68" t="s">
        <v>2510</v>
      </c>
      <c r="D9" s="61">
        <v>2435.185591</v>
      </c>
    </row>
    <row r="10" ht="18" customHeight="1" spans="1:4">
      <c r="A10" s="67"/>
      <c r="B10" s="61"/>
      <c r="C10" s="70" t="s">
        <v>2511</v>
      </c>
      <c r="D10" s="61">
        <v>248</v>
      </c>
    </row>
    <row r="11" ht="18" customHeight="1" spans="1:4">
      <c r="A11" s="69"/>
      <c r="B11" s="61"/>
      <c r="C11" s="71" t="s">
        <v>2512</v>
      </c>
      <c r="D11" s="61">
        <v>2.89575</v>
      </c>
    </row>
    <row r="12" ht="18" customHeight="1" spans="1:4">
      <c r="A12" s="67"/>
      <c r="B12" s="61"/>
      <c r="C12" s="72" t="s">
        <v>2513</v>
      </c>
      <c r="D12" s="61">
        <v>1047.726958</v>
      </c>
    </row>
    <row r="13" ht="18" customHeight="1" spans="1:4">
      <c r="A13" s="60" t="s">
        <v>2449</v>
      </c>
      <c r="B13" s="61">
        <v>5474.665032</v>
      </c>
      <c r="C13" s="62" t="s">
        <v>2514</v>
      </c>
      <c r="D13" s="61">
        <v>6239.268124</v>
      </c>
    </row>
    <row r="14" ht="18" customHeight="1" spans="1:4">
      <c r="A14" s="73" t="s">
        <v>2451</v>
      </c>
      <c r="B14" s="74">
        <v>204</v>
      </c>
      <c r="C14" s="75" t="s">
        <v>2515</v>
      </c>
      <c r="D14" s="74"/>
    </row>
    <row r="15" ht="18" customHeight="1" spans="1:4">
      <c r="A15" s="76" t="s">
        <v>2453</v>
      </c>
      <c r="B15" s="61"/>
      <c r="C15" s="77" t="s">
        <v>2516</v>
      </c>
      <c r="D15" s="78">
        <v>227</v>
      </c>
    </row>
    <row r="16" ht="18" customHeight="1" spans="1:4">
      <c r="A16" s="76" t="s">
        <v>2455</v>
      </c>
      <c r="B16" s="78">
        <v>5678.665032</v>
      </c>
      <c r="C16" s="77" t="s">
        <v>2517</v>
      </c>
      <c r="D16" s="78">
        <v>6467</v>
      </c>
    </row>
    <row r="17" ht="18" customHeight="1" spans="1:4">
      <c r="A17" s="76"/>
      <c r="B17" s="79"/>
      <c r="C17" s="77" t="s">
        <v>2518</v>
      </c>
      <c r="D17" s="79">
        <v>-787.603091999999</v>
      </c>
    </row>
    <row r="18" ht="18" customHeight="1" spans="1:4">
      <c r="A18" s="76" t="s">
        <v>2458</v>
      </c>
      <c r="B18" s="79">
        <v>12845.73891</v>
      </c>
      <c r="C18" s="77" t="s">
        <v>2519</v>
      </c>
      <c r="D18" s="79">
        <v>12058.135818</v>
      </c>
    </row>
    <row r="19" ht="18" customHeight="1" spans="1:4">
      <c r="A19" s="80" t="s">
        <v>2520</v>
      </c>
      <c r="B19" s="79">
        <v>18524.403942</v>
      </c>
      <c r="C19" s="81" t="s">
        <v>2520</v>
      </c>
      <c r="D19" s="79">
        <v>18524.403942</v>
      </c>
    </row>
  </sheetData>
  <mergeCells count="1">
    <mergeCell ref="A1:D1"/>
  </mergeCells>
  <pageMargins left="0.75" right="0.75" top="1" bottom="1" header="0.5" footer="0.5"/>
  <pageSetup paperSize="9" scale="95"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showZeros="0" workbookViewId="0">
      <selection activeCell="H36" sqref="H36:H38"/>
    </sheetView>
  </sheetViews>
  <sheetFormatPr defaultColWidth="8.1" defaultRowHeight="12"/>
  <cols>
    <col min="1" max="1" width="30.625" style="25" customWidth="1"/>
    <col min="2" max="2" width="10.625" style="26" customWidth="1"/>
    <col min="3" max="3" width="15.125" style="26" customWidth="1"/>
    <col min="4" max="5" width="10.625" style="26" customWidth="1"/>
    <col min="6" max="6" width="10.625" style="27" customWidth="1"/>
    <col min="7" max="8" width="10.625" style="28" customWidth="1"/>
    <col min="9" max="10" width="8.1" style="26"/>
    <col min="11" max="11" width="9.33333333333333" style="29"/>
    <col min="12" max="16384" width="8.1" style="26"/>
  </cols>
  <sheetData>
    <row r="1" s="24" customFormat="1" ht="30" customHeight="1" spans="1:11">
      <c r="A1" s="30" t="s">
        <v>2521</v>
      </c>
      <c r="B1" s="30"/>
      <c r="C1" s="30"/>
      <c r="D1" s="30"/>
      <c r="E1" s="30"/>
      <c r="F1" s="30"/>
      <c r="G1" s="31"/>
      <c r="H1" s="31"/>
      <c r="K1" s="52"/>
    </row>
    <row r="2" ht="18" customHeight="1" spans="1:8">
      <c r="A2" s="32"/>
      <c r="B2" s="32"/>
      <c r="C2" s="32"/>
      <c r="D2" s="32"/>
      <c r="E2" s="32"/>
      <c r="F2" s="33"/>
      <c r="G2" s="34" t="s">
        <v>1752</v>
      </c>
      <c r="H2" s="35"/>
    </row>
    <row r="3" ht="30" customHeight="1" spans="1:8">
      <c r="A3" s="36" t="s">
        <v>2522</v>
      </c>
      <c r="B3" s="37" t="s">
        <v>2523</v>
      </c>
      <c r="C3" s="37" t="s">
        <v>2524</v>
      </c>
      <c r="D3" s="37" t="s">
        <v>2525</v>
      </c>
      <c r="E3" s="37" t="s">
        <v>2526</v>
      </c>
      <c r="F3" s="38" t="s">
        <v>2527</v>
      </c>
      <c r="G3" s="17" t="s">
        <v>2528</v>
      </c>
      <c r="H3" s="17" t="s">
        <v>2529</v>
      </c>
    </row>
    <row r="4" s="24" customFormat="1" ht="18" customHeight="1" spans="1:11">
      <c r="A4" s="20" t="s">
        <v>2530</v>
      </c>
      <c r="B4" s="39"/>
      <c r="C4" s="40"/>
      <c r="D4" s="41">
        <v>821141</v>
      </c>
      <c r="E4" s="41">
        <v>192941</v>
      </c>
      <c r="F4" s="42"/>
      <c r="G4" s="43"/>
      <c r="H4" s="43"/>
      <c r="K4" s="52"/>
    </row>
    <row r="5" s="24" customFormat="1" ht="18" customHeight="1" spans="1:11">
      <c r="A5" s="44" t="s">
        <v>2531</v>
      </c>
      <c r="B5" s="39"/>
      <c r="C5" s="45" t="s">
        <v>2532</v>
      </c>
      <c r="D5" s="46">
        <v>25941</v>
      </c>
      <c r="E5" s="46">
        <v>25941</v>
      </c>
      <c r="F5" s="42"/>
      <c r="G5" s="43"/>
      <c r="H5" s="43"/>
      <c r="K5" s="52"/>
    </row>
    <row r="6" s="24" customFormat="1" ht="18" customHeight="1" spans="1:11">
      <c r="A6" s="47" t="s">
        <v>2533</v>
      </c>
      <c r="B6" s="47" t="s">
        <v>2534</v>
      </c>
      <c r="C6" s="45" t="s">
        <v>2532</v>
      </c>
      <c r="D6" s="48">
        <v>416</v>
      </c>
      <c r="E6" s="48">
        <v>416</v>
      </c>
      <c r="F6" s="47" t="s">
        <v>2535</v>
      </c>
      <c r="G6" s="47" t="s">
        <v>2536</v>
      </c>
      <c r="H6" s="47" t="s">
        <v>2537</v>
      </c>
      <c r="K6" s="52"/>
    </row>
    <row r="7" s="24" customFormat="1" ht="18" customHeight="1" spans="1:11">
      <c r="A7" s="47" t="s">
        <v>2538</v>
      </c>
      <c r="B7" s="47" t="s">
        <v>2539</v>
      </c>
      <c r="C7" s="45" t="s">
        <v>2532</v>
      </c>
      <c r="D7" s="48">
        <v>25525</v>
      </c>
      <c r="E7" s="48">
        <v>25525</v>
      </c>
      <c r="F7" s="47" t="s">
        <v>2535</v>
      </c>
      <c r="G7" s="47" t="s">
        <v>2540</v>
      </c>
      <c r="H7" s="47" t="s">
        <v>2541</v>
      </c>
      <c r="K7" s="52"/>
    </row>
    <row r="8" s="24" customFormat="1" ht="18" customHeight="1" spans="1:11">
      <c r="A8" s="49" t="s">
        <v>2542</v>
      </c>
      <c r="B8" s="39"/>
      <c r="C8" s="50" t="s">
        <v>2543</v>
      </c>
      <c r="D8" s="46">
        <v>795200</v>
      </c>
      <c r="E8" s="46">
        <v>167000</v>
      </c>
      <c r="F8" s="51"/>
      <c r="G8" s="43"/>
      <c r="H8" s="43"/>
      <c r="K8" s="52"/>
    </row>
    <row r="9" s="24" customFormat="1" ht="18" customHeight="1" spans="1:11">
      <c r="A9" s="47" t="s">
        <v>2544</v>
      </c>
      <c r="B9" s="47" t="s">
        <v>2545</v>
      </c>
      <c r="C9" s="47" t="s">
        <v>2546</v>
      </c>
      <c r="D9" s="48">
        <v>15000</v>
      </c>
      <c r="E9" s="48">
        <v>0</v>
      </c>
      <c r="F9" s="47" t="s">
        <v>2547</v>
      </c>
      <c r="G9" s="47" t="s">
        <v>2548</v>
      </c>
      <c r="H9" s="47" t="s">
        <v>2537</v>
      </c>
      <c r="K9" s="52"/>
    </row>
    <row r="10" s="24" customFormat="1" ht="18" customHeight="1" spans="1:11">
      <c r="A10" s="47" t="s">
        <v>2549</v>
      </c>
      <c r="B10" s="47" t="s">
        <v>2550</v>
      </c>
      <c r="C10" s="47" t="s">
        <v>2546</v>
      </c>
      <c r="D10" s="48">
        <v>317100</v>
      </c>
      <c r="E10" s="48">
        <v>50000</v>
      </c>
      <c r="F10" s="47" t="s">
        <v>2551</v>
      </c>
      <c r="G10" s="47" t="s">
        <v>2552</v>
      </c>
      <c r="H10" s="47" t="s">
        <v>2553</v>
      </c>
      <c r="K10" s="52"/>
    </row>
    <row r="11" s="24" customFormat="1" ht="18" customHeight="1" spans="1:11">
      <c r="A11" s="47" t="s">
        <v>2554</v>
      </c>
      <c r="B11" s="47" t="s">
        <v>2555</v>
      </c>
      <c r="C11" s="47" t="s">
        <v>2546</v>
      </c>
      <c r="D11" s="48">
        <v>8000</v>
      </c>
      <c r="E11" s="48">
        <v>0</v>
      </c>
      <c r="F11" s="47" t="s">
        <v>2556</v>
      </c>
      <c r="G11" s="47" t="s">
        <v>2557</v>
      </c>
      <c r="H11" s="47" t="s">
        <v>2558</v>
      </c>
      <c r="K11" s="52"/>
    </row>
    <row r="12" s="24" customFormat="1" ht="18" customHeight="1" spans="1:11">
      <c r="A12" s="47" t="s">
        <v>2559</v>
      </c>
      <c r="B12" s="47" t="s">
        <v>2560</v>
      </c>
      <c r="C12" s="47" t="s">
        <v>2546</v>
      </c>
      <c r="D12" s="48">
        <v>5000</v>
      </c>
      <c r="E12" s="48">
        <v>0</v>
      </c>
      <c r="F12" s="47" t="s">
        <v>2551</v>
      </c>
      <c r="G12" s="47" t="s">
        <v>2561</v>
      </c>
      <c r="H12" s="47" t="s">
        <v>2537</v>
      </c>
      <c r="K12" s="52"/>
    </row>
    <row r="13" s="24" customFormat="1" ht="18" customHeight="1" spans="1:11">
      <c r="A13" s="47" t="s">
        <v>2562</v>
      </c>
      <c r="B13" s="47" t="s">
        <v>2563</v>
      </c>
      <c r="C13" s="47" t="s">
        <v>2564</v>
      </c>
      <c r="D13" s="48">
        <v>50000</v>
      </c>
      <c r="E13" s="48">
        <v>50000</v>
      </c>
      <c r="F13" s="47" t="s">
        <v>2535</v>
      </c>
      <c r="G13" s="47" t="s">
        <v>2561</v>
      </c>
      <c r="H13" s="47" t="s">
        <v>2565</v>
      </c>
      <c r="K13" s="52"/>
    </row>
    <row r="14" s="24" customFormat="1" ht="18" customHeight="1" spans="1:11">
      <c r="A14" s="47" t="s">
        <v>2566</v>
      </c>
      <c r="B14" s="47" t="s">
        <v>2567</v>
      </c>
      <c r="C14" s="47" t="s">
        <v>2546</v>
      </c>
      <c r="D14" s="48">
        <v>22000</v>
      </c>
      <c r="E14" s="48">
        <v>12000</v>
      </c>
      <c r="F14" s="47" t="s">
        <v>2547</v>
      </c>
      <c r="G14" s="47" t="s">
        <v>2568</v>
      </c>
      <c r="H14" s="47" t="s">
        <v>2553</v>
      </c>
      <c r="K14" s="52"/>
    </row>
    <row r="15" s="24" customFormat="1" ht="18" customHeight="1" spans="1:11">
      <c r="A15" s="47" t="s">
        <v>2569</v>
      </c>
      <c r="B15" s="47" t="s">
        <v>2570</v>
      </c>
      <c r="C15" s="47" t="s">
        <v>2546</v>
      </c>
      <c r="D15" s="48">
        <v>31600</v>
      </c>
      <c r="E15" s="48">
        <v>0</v>
      </c>
      <c r="F15" s="47" t="s">
        <v>2556</v>
      </c>
      <c r="G15" s="47" t="s">
        <v>2557</v>
      </c>
      <c r="H15" s="47" t="s">
        <v>2558</v>
      </c>
      <c r="K15" s="52"/>
    </row>
    <row r="16" s="24" customFormat="1" ht="18" customHeight="1" spans="1:11">
      <c r="A16" s="47" t="s">
        <v>2571</v>
      </c>
      <c r="B16" s="47" t="s">
        <v>2572</v>
      </c>
      <c r="C16" s="47" t="s">
        <v>2546</v>
      </c>
      <c r="D16" s="48">
        <v>62400</v>
      </c>
      <c r="E16" s="48">
        <v>6400</v>
      </c>
      <c r="F16" s="47" t="s">
        <v>2556</v>
      </c>
      <c r="G16" s="47" t="s">
        <v>2573</v>
      </c>
      <c r="H16" s="47" t="s">
        <v>2553</v>
      </c>
      <c r="K16" s="52"/>
    </row>
    <row r="17" s="24" customFormat="1" ht="18" customHeight="1" spans="1:11">
      <c r="A17" s="47" t="s">
        <v>2574</v>
      </c>
      <c r="B17" s="47" t="s">
        <v>2575</v>
      </c>
      <c r="C17" s="47" t="s">
        <v>2546</v>
      </c>
      <c r="D17" s="48">
        <v>73800</v>
      </c>
      <c r="E17" s="48">
        <v>31000</v>
      </c>
      <c r="F17" s="47" t="s">
        <v>2547</v>
      </c>
      <c r="G17" s="47" t="s">
        <v>2576</v>
      </c>
      <c r="H17" s="47" t="s">
        <v>2558</v>
      </c>
      <c r="K17" s="52"/>
    </row>
    <row r="18" s="24" customFormat="1" ht="18" customHeight="1" spans="1:11">
      <c r="A18" s="47" t="s">
        <v>2577</v>
      </c>
      <c r="B18" s="47" t="s">
        <v>2578</v>
      </c>
      <c r="C18" s="47" t="s">
        <v>2546</v>
      </c>
      <c r="D18" s="48">
        <v>129600</v>
      </c>
      <c r="E18" s="48">
        <v>1600</v>
      </c>
      <c r="F18" s="47" t="s">
        <v>2535</v>
      </c>
      <c r="G18" s="47" t="s">
        <v>2557</v>
      </c>
      <c r="H18" s="47" t="s">
        <v>2553</v>
      </c>
      <c r="K18" s="52"/>
    </row>
    <row r="19" s="24" customFormat="1" ht="18" customHeight="1" spans="1:11">
      <c r="A19" s="47" t="s">
        <v>2579</v>
      </c>
      <c r="B19" s="47" t="s">
        <v>2580</v>
      </c>
      <c r="C19" s="47" t="s">
        <v>2546</v>
      </c>
      <c r="D19" s="48">
        <v>2000</v>
      </c>
      <c r="E19" s="48">
        <v>0</v>
      </c>
      <c r="F19" s="47" t="s">
        <v>2556</v>
      </c>
      <c r="G19" s="47" t="s">
        <v>2573</v>
      </c>
      <c r="H19" s="47" t="s">
        <v>2553</v>
      </c>
      <c r="K19" s="52"/>
    </row>
    <row r="20" s="24" customFormat="1" ht="18" customHeight="1" spans="1:11">
      <c r="A20" s="47" t="s">
        <v>2581</v>
      </c>
      <c r="B20" s="47" t="s">
        <v>2582</v>
      </c>
      <c r="C20" s="47" t="s">
        <v>2546</v>
      </c>
      <c r="D20" s="48">
        <v>20000</v>
      </c>
      <c r="E20" s="48">
        <v>10000</v>
      </c>
      <c r="F20" s="47" t="s">
        <v>2547</v>
      </c>
      <c r="G20" s="47" t="s">
        <v>2583</v>
      </c>
      <c r="H20" s="47" t="s">
        <v>2584</v>
      </c>
      <c r="K20" s="52"/>
    </row>
    <row r="21" s="24" customFormat="1" ht="18" customHeight="1" spans="1:11">
      <c r="A21" s="47" t="s">
        <v>2585</v>
      </c>
      <c r="B21" s="47" t="s">
        <v>2586</v>
      </c>
      <c r="C21" s="47" t="s">
        <v>2546</v>
      </c>
      <c r="D21" s="48">
        <v>4500</v>
      </c>
      <c r="E21" s="48">
        <v>0</v>
      </c>
      <c r="F21" s="47" t="s">
        <v>2551</v>
      </c>
      <c r="G21" s="47" t="s">
        <v>2587</v>
      </c>
      <c r="H21" s="47" t="s">
        <v>2584</v>
      </c>
      <c r="K21" s="52"/>
    </row>
    <row r="22" s="24" customFormat="1" ht="18" customHeight="1" spans="1:11">
      <c r="A22" s="47" t="s">
        <v>2588</v>
      </c>
      <c r="B22" s="47" t="s">
        <v>2589</v>
      </c>
      <c r="C22" s="47" t="s">
        <v>2546</v>
      </c>
      <c r="D22" s="48">
        <v>45000</v>
      </c>
      <c r="E22" s="48">
        <v>0</v>
      </c>
      <c r="F22" s="47" t="s">
        <v>2551</v>
      </c>
      <c r="G22" s="47" t="s">
        <v>2590</v>
      </c>
      <c r="H22" s="47" t="s">
        <v>2558</v>
      </c>
      <c r="K22" s="52"/>
    </row>
    <row r="23" s="24" customFormat="1" ht="18" customHeight="1" spans="1:11">
      <c r="A23" s="47" t="s">
        <v>2591</v>
      </c>
      <c r="B23" s="47" t="s">
        <v>2592</v>
      </c>
      <c r="C23" s="47" t="s">
        <v>2546</v>
      </c>
      <c r="D23" s="48">
        <v>1000</v>
      </c>
      <c r="E23" s="48">
        <v>0</v>
      </c>
      <c r="F23" s="47" t="s">
        <v>2535</v>
      </c>
      <c r="G23" s="47" t="s">
        <v>2587</v>
      </c>
      <c r="H23" s="47" t="s">
        <v>2584</v>
      </c>
      <c r="K23" s="52"/>
    </row>
    <row r="24" s="24" customFormat="1" ht="18" customHeight="1" spans="1:11">
      <c r="A24" s="47" t="s">
        <v>2593</v>
      </c>
      <c r="B24" s="47" t="s">
        <v>2594</v>
      </c>
      <c r="C24" s="47" t="s">
        <v>2546</v>
      </c>
      <c r="D24" s="48">
        <v>6400</v>
      </c>
      <c r="E24" s="48">
        <v>6000</v>
      </c>
      <c r="F24" s="47" t="s">
        <v>2535</v>
      </c>
      <c r="G24" s="47" t="s">
        <v>2595</v>
      </c>
      <c r="H24" s="47" t="s">
        <v>2558</v>
      </c>
      <c r="K24" s="52"/>
    </row>
    <row r="25" s="24" customFormat="1" ht="18" customHeight="1" spans="1:11">
      <c r="A25" s="47" t="s">
        <v>2596</v>
      </c>
      <c r="B25" s="47" t="s">
        <v>2597</v>
      </c>
      <c r="C25" s="47" t="s">
        <v>2546</v>
      </c>
      <c r="D25" s="48">
        <v>1800</v>
      </c>
      <c r="E25" s="48">
        <v>0</v>
      </c>
      <c r="F25" s="47" t="s">
        <v>2551</v>
      </c>
      <c r="G25" s="47" t="s">
        <v>2552</v>
      </c>
      <c r="H25" s="47" t="s">
        <v>2553</v>
      </c>
      <c r="K25" s="52"/>
    </row>
    <row r="26" s="24" customFormat="1" ht="18" customHeight="1" spans="1:11">
      <c r="A26" s="20" t="s">
        <v>2598</v>
      </c>
      <c r="B26" s="39"/>
      <c r="C26" s="50"/>
      <c r="D26" s="41">
        <v>188998</v>
      </c>
      <c r="E26" s="41">
        <v>179728</v>
      </c>
      <c r="F26" s="51"/>
      <c r="G26" s="43"/>
      <c r="H26" s="43"/>
      <c r="K26" s="52"/>
    </row>
    <row r="27" s="24" customFormat="1" ht="18" customHeight="1" spans="1:11">
      <c r="A27" s="44" t="s">
        <v>2531</v>
      </c>
      <c r="B27" s="39"/>
      <c r="C27" s="50" t="s">
        <v>2532</v>
      </c>
      <c r="D27" s="46">
        <v>103164</v>
      </c>
      <c r="E27" s="46">
        <v>101963</v>
      </c>
      <c r="F27" s="51"/>
      <c r="G27" s="43"/>
      <c r="H27" s="43"/>
      <c r="K27" s="52"/>
    </row>
    <row r="28" s="24" customFormat="1" ht="18" customHeight="1" spans="1:11">
      <c r="A28" s="47" t="s">
        <v>2599</v>
      </c>
      <c r="B28" s="47" t="s">
        <v>2600</v>
      </c>
      <c r="C28" s="47" t="s">
        <v>2532</v>
      </c>
      <c r="D28" s="48">
        <v>34453</v>
      </c>
      <c r="E28" s="48">
        <v>33252</v>
      </c>
      <c r="F28" s="47" t="s">
        <v>2601</v>
      </c>
      <c r="G28" s="47" t="s">
        <v>2602</v>
      </c>
      <c r="H28" s="47" t="s">
        <v>2541</v>
      </c>
      <c r="K28" s="52"/>
    </row>
    <row r="29" s="24" customFormat="1" ht="18" customHeight="1" spans="1:11">
      <c r="A29" s="47" t="s">
        <v>2603</v>
      </c>
      <c r="B29" s="47" t="s">
        <v>2604</v>
      </c>
      <c r="C29" s="47" t="s">
        <v>2532</v>
      </c>
      <c r="D29" s="48">
        <v>22267</v>
      </c>
      <c r="E29" s="48">
        <v>22267</v>
      </c>
      <c r="F29" s="47" t="s">
        <v>2605</v>
      </c>
      <c r="G29" s="47" t="s">
        <v>2606</v>
      </c>
      <c r="H29" s="47" t="s">
        <v>2565</v>
      </c>
      <c r="K29" s="52"/>
    </row>
    <row r="30" s="24" customFormat="1" ht="18" customHeight="1" spans="1:11">
      <c r="A30" s="47" t="s">
        <v>2607</v>
      </c>
      <c r="B30" s="47" t="s">
        <v>2608</v>
      </c>
      <c r="C30" s="47" t="s">
        <v>2532</v>
      </c>
      <c r="D30" s="48">
        <v>2041</v>
      </c>
      <c r="E30" s="48">
        <v>2041</v>
      </c>
      <c r="F30" s="47" t="s">
        <v>2605</v>
      </c>
      <c r="G30" s="47" t="s">
        <v>2609</v>
      </c>
      <c r="H30" s="47" t="s">
        <v>2541</v>
      </c>
      <c r="K30" s="52"/>
    </row>
    <row r="31" s="24" customFormat="1" ht="18" customHeight="1" spans="1:11">
      <c r="A31" s="47" t="s">
        <v>2610</v>
      </c>
      <c r="B31" s="47" t="s">
        <v>2611</v>
      </c>
      <c r="C31" s="47" t="s">
        <v>2532</v>
      </c>
      <c r="D31" s="48">
        <v>12352</v>
      </c>
      <c r="E31" s="48">
        <v>12352</v>
      </c>
      <c r="F31" s="47" t="s">
        <v>2601</v>
      </c>
      <c r="G31" s="47" t="s">
        <v>2612</v>
      </c>
      <c r="H31" s="47" t="s">
        <v>2537</v>
      </c>
      <c r="K31" s="52"/>
    </row>
    <row r="32" s="24" customFormat="1" ht="18" customHeight="1" spans="1:11">
      <c r="A32" s="47" t="s">
        <v>2613</v>
      </c>
      <c r="B32" s="47" t="s">
        <v>2614</v>
      </c>
      <c r="C32" s="47" t="s">
        <v>2532</v>
      </c>
      <c r="D32" s="48">
        <v>2508</v>
      </c>
      <c r="E32" s="48">
        <v>2508</v>
      </c>
      <c r="F32" s="47" t="s">
        <v>2615</v>
      </c>
      <c r="G32" s="47" t="s">
        <v>2602</v>
      </c>
      <c r="H32" s="47" t="s">
        <v>2565</v>
      </c>
      <c r="K32" s="52"/>
    </row>
    <row r="33" s="24" customFormat="1" ht="18" customHeight="1" spans="1:11">
      <c r="A33" s="47" t="s">
        <v>2616</v>
      </c>
      <c r="B33" s="47" t="s">
        <v>2617</v>
      </c>
      <c r="C33" s="47" t="s">
        <v>2532</v>
      </c>
      <c r="D33" s="48">
        <v>23042</v>
      </c>
      <c r="E33" s="48">
        <v>23042</v>
      </c>
      <c r="F33" s="47" t="s">
        <v>2618</v>
      </c>
      <c r="G33" s="47" t="s">
        <v>2619</v>
      </c>
      <c r="H33" s="47" t="s">
        <v>2537</v>
      </c>
      <c r="K33" s="52"/>
    </row>
    <row r="34" s="24" customFormat="1" ht="18" customHeight="1" spans="1:11">
      <c r="A34" s="47" t="s">
        <v>2620</v>
      </c>
      <c r="B34" s="47" t="s">
        <v>2621</v>
      </c>
      <c r="C34" s="47" t="s">
        <v>2532</v>
      </c>
      <c r="D34" s="48">
        <v>6501</v>
      </c>
      <c r="E34" s="48">
        <v>6501</v>
      </c>
      <c r="F34" s="47" t="s">
        <v>2618</v>
      </c>
      <c r="G34" s="47" t="s">
        <v>2622</v>
      </c>
      <c r="H34" s="47" t="s">
        <v>2541</v>
      </c>
      <c r="K34" s="52"/>
    </row>
    <row r="35" s="24" customFormat="1" ht="18" customHeight="1" spans="1:11">
      <c r="A35" s="44" t="s">
        <v>2542</v>
      </c>
      <c r="B35" s="39"/>
      <c r="C35" s="50" t="s">
        <v>2543</v>
      </c>
      <c r="D35" s="46">
        <v>85834</v>
      </c>
      <c r="E35" s="46">
        <v>77765</v>
      </c>
      <c r="F35" s="51"/>
      <c r="G35" s="43"/>
      <c r="H35" s="43"/>
      <c r="K35" s="52"/>
    </row>
    <row r="36" ht="12.75" spans="1:8">
      <c r="A36" s="47" t="s">
        <v>2623</v>
      </c>
      <c r="B36" s="47" t="s">
        <v>2624</v>
      </c>
      <c r="C36" s="47" t="s">
        <v>2625</v>
      </c>
      <c r="D36" s="48">
        <v>2330</v>
      </c>
      <c r="E36" s="48">
        <v>2330</v>
      </c>
      <c r="F36" s="47" t="s">
        <v>2626</v>
      </c>
      <c r="G36" s="47" t="s">
        <v>2622</v>
      </c>
      <c r="H36" s="47" t="s">
        <v>2541</v>
      </c>
    </row>
    <row r="37" ht="12.75" spans="1:8">
      <c r="A37" s="47" t="s">
        <v>2627</v>
      </c>
      <c r="B37" s="47" t="s">
        <v>2628</v>
      </c>
      <c r="C37" s="47" t="s">
        <v>2625</v>
      </c>
      <c r="D37" s="48">
        <v>71019</v>
      </c>
      <c r="E37" s="48">
        <v>71019</v>
      </c>
      <c r="F37" s="47" t="s">
        <v>2629</v>
      </c>
      <c r="G37" s="47" t="s">
        <v>2630</v>
      </c>
      <c r="H37" s="47" t="s">
        <v>2631</v>
      </c>
    </row>
    <row r="38" ht="12.75" spans="1:8">
      <c r="A38" s="47" t="s">
        <v>2632</v>
      </c>
      <c r="B38" s="47" t="s">
        <v>2633</v>
      </c>
      <c r="C38" s="47" t="s">
        <v>2625</v>
      </c>
      <c r="D38" s="48">
        <v>12485</v>
      </c>
      <c r="E38" s="48">
        <v>4416</v>
      </c>
      <c r="F38" s="47" t="s">
        <v>2618</v>
      </c>
      <c r="G38" s="47" t="s">
        <v>2622</v>
      </c>
      <c r="H38" s="47" t="s">
        <v>2541</v>
      </c>
    </row>
  </sheetData>
  <mergeCells count="2">
    <mergeCell ref="A1:H1"/>
    <mergeCell ref="G2:H2"/>
  </mergeCells>
  <printOptions horizontalCentered="1"/>
  <pageMargins left="0.751388888888889" right="0.751388888888889" top="0.747916666666667" bottom="0.393055555555556" header="0.393055555555556" footer="0.156944444444444"/>
  <pageSetup paperSize="9" scale="86"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7"/>
  <sheetViews>
    <sheetView showZeros="0" workbookViewId="0">
      <pane ySplit="3" topLeftCell="A4" activePane="bottomLeft" state="frozen"/>
      <selection/>
      <selection pane="bottomLeft" activeCell="N30" sqref="N30"/>
    </sheetView>
  </sheetViews>
  <sheetFormatPr defaultColWidth="9" defaultRowHeight="13.5" outlineLevelCol="2"/>
  <cols>
    <col min="1" max="1" width="30.625" style="14" customWidth="1"/>
    <col min="2" max="3" width="20.625" style="14" customWidth="1"/>
    <col min="4" max="4" width="5.16666666666667" style="14" customWidth="1"/>
    <col min="5" max="16384" width="9" style="14"/>
  </cols>
  <sheetData>
    <row r="1" s="12" customFormat="1" ht="30" customHeight="1" spans="1:3">
      <c r="A1" s="15" t="s">
        <v>2634</v>
      </c>
      <c r="B1" s="15"/>
      <c r="C1" s="15"/>
    </row>
    <row r="2" s="13" customFormat="1" ht="18" customHeight="1" spans="3:3">
      <c r="C2" s="16" t="s">
        <v>1752</v>
      </c>
    </row>
    <row r="3" s="13" customFormat="1" ht="18" customHeight="1" spans="1:3">
      <c r="A3" s="17" t="s">
        <v>2635</v>
      </c>
      <c r="B3" s="17" t="s">
        <v>2636</v>
      </c>
      <c r="C3" s="17" t="s">
        <v>1965</v>
      </c>
    </row>
    <row r="4" s="13" customFormat="1" ht="18" customHeight="1" spans="1:3">
      <c r="A4" s="18" t="s">
        <v>2637</v>
      </c>
      <c r="B4" s="19">
        <v>321848</v>
      </c>
      <c r="C4" s="19">
        <v>260655</v>
      </c>
    </row>
    <row r="5" s="13" customFormat="1" ht="18" customHeight="1" spans="1:3">
      <c r="A5" s="20" t="s">
        <v>2638</v>
      </c>
      <c r="B5" s="21">
        <v>218723</v>
      </c>
      <c r="C5" s="21">
        <v>208409</v>
      </c>
    </row>
    <row r="6" s="13" customFormat="1" ht="18" customHeight="1" spans="1:3">
      <c r="A6" s="22" t="s">
        <v>2639</v>
      </c>
      <c r="B6" s="21">
        <v>104208</v>
      </c>
      <c r="C6" s="21">
        <v>101963</v>
      </c>
    </row>
    <row r="7" s="13" customFormat="1" ht="18" customHeight="1" spans="1:3">
      <c r="A7" s="23" t="s">
        <v>2640</v>
      </c>
      <c r="B7" s="21">
        <v>103164</v>
      </c>
      <c r="C7" s="21">
        <v>101963</v>
      </c>
    </row>
    <row r="8" s="13" customFormat="1" ht="18" customHeight="1" spans="1:3">
      <c r="A8" s="23" t="s">
        <v>2641</v>
      </c>
      <c r="B8" s="21">
        <v>1044</v>
      </c>
      <c r="C8" s="21">
        <v>0</v>
      </c>
    </row>
    <row r="9" s="13" customFormat="1" ht="18" customHeight="1" spans="1:3">
      <c r="A9" s="22" t="s">
        <v>2642</v>
      </c>
      <c r="B9" s="21">
        <v>114515</v>
      </c>
      <c r="C9" s="21">
        <v>106446</v>
      </c>
    </row>
    <row r="10" s="13" customFormat="1" ht="18" customHeight="1" spans="1:3">
      <c r="A10" s="23" t="s">
        <v>2640</v>
      </c>
      <c r="B10" s="21">
        <v>85834</v>
      </c>
      <c r="C10" s="21">
        <v>77765</v>
      </c>
    </row>
    <row r="11" s="13" customFormat="1" ht="18" customHeight="1" spans="1:3">
      <c r="A11" s="23" t="s">
        <v>2643</v>
      </c>
      <c r="B11" s="21">
        <v>28681</v>
      </c>
      <c r="C11" s="21">
        <v>28681</v>
      </c>
    </row>
    <row r="12" s="13" customFormat="1" ht="18" customHeight="1" spans="1:3">
      <c r="A12" s="20" t="s">
        <v>2644</v>
      </c>
      <c r="B12" s="21">
        <v>102130</v>
      </c>
      <c r="C12" s="21">
        <v>51901</v>
      </c>
    </row>
    <row r="13" s="13" customFormat="1" ht="18" customHeight="1" spans="1:3">
      <c r="A13" s="22" t="s">
        <v>2639</v>
      </c>
      <c r="B13" s="21">
        <v>29464</v>
      </c>
      <c r="C13" s="21">
        <v>26055</v>
      </c>
    </row>
    <row r="14" s="13" customFormat="1" ht="18" customHeight="1" spans="1:3">
      <c r="A14" s="22" t="s">
        <v>2642</v>
      </c>
      <c r="B14" s="21">
        <v>72666</v>
      </c>
      <c r="C14" s="21">
        <v>25846</v>
      </c>
    </row>
    <row r="15" s="13" customFormat="1" ht="18" customHeight="1" spans="1:3">
      <c r="A15" s="20" t="s">
        <v>2645</v>
      </c>
      <c r="B15" s="21">
        <v>995</v>
      </c>
      <c r="C15" s="21">
        <v>345</v>
      </c>
    </row>
    <row r="16" s="13" customFormat="1" ht="18" customHeight="1" spans="1:3">
      <c r="A16" s="22" t="s">
        <v>2639</v>
      </c>
      <c r="B16" s="21">
        <v>134</v>
      </c>
      <c r="C16" s="21">
        <v>133</v>
      </c>
    </row>
    <row r="17" s="13" customFormat="1" ht="18" customHeight="1" spans="1:3">
      <c r="A17" s="22" t="s">
        <v>2642</v>
      </c>
      <c r="B17" s="21">
        <v>861</v>
      </c>
      <c r="C17" s="21">
        <v>212</v>
      </c>
    </row>
  </sheetData>
  <mergeCells count="1">
    <mergeCell ref="A1:C1"/>
  </mergeCells>
  <printOptions horizontalCentered="1"/>
  <pageMargins left="0.747916666666667" right="0.747916666666667" top="1.22013888888889" bottom="0.275" header="0" footer="0"/>
  <pageSetup paperSize="9" scale="110"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showZeros="0" workbookViewId="0">
      <selection activeCell="A1" sqref="A1:F1"/>
    </sheetView>
  </sheetViews>
  <sheetFormatPr defaultColWidth="9" defaultRowHeight="13.5" outlineLevelCol="5"/>
  <cols>
    <col min="1" max="1" width="30.625" style="3" customWidth="1"/>
    <col min="2" max="6" width="10.625" style="3" customWidth="1"/>
    <col min="7" max="16384" width="9" style="3"/>
  </cols>
  <sheetData>
    <row r="1" s="1" customFormat="1" ht="30" customHeight="1" spans="1:6">
      <c r="A1" s="4" t="s">
        <v>2646</v>
      </c>
      <c r="B1" s="4"/>
      <c r="C1" s="4"/>
      <c r="D1" s="4"/>
      <c r="E1" s="4"/>
      <c r="F1" s="4"/>
    </row>
    <row r="2" s="2" customFormat="1" ht="18" customHeight="1" spans="6:6">
      <c r="F2" s="5" t="s">
        <v>1752</v>
      </c>
    </row>
    <row r="3" s="2" customFormat="1" ht="18" customHeight="1" spans="1:6">
      <c r="A3" s="6" t="s">
        <v>2647</v>
      </c>
      <c r="B3" s="6" t="s">
        <v>2648</v>
      </c>
      <c r="C3" s="6" t="s">
        <v>37</v>
      </c>
      <c r="D3" s="6" t="s">
        <v>2649</v>
      </c>
      <c r="E3" s="6" t="s">
        <v>2650</v>
      </c>
      <c r="F3" s="6" t="s">
        <v>2651</v>
      </c>
    </row>
    <row r="4" s="2" customFormat="1" ht="18" customHeight="1" spans="1:6">
      <c r="A4" s="7" t="s">
        <v>2652</v>
      </c>
      <c r="B4" s="8">
        <v>2568.117</v>
      </c>
      <c r="C4" s="8">
        <f>SUM(C5,C6,C9)</f>
        <v>2251.49</v>
      </c>
      <c r="D4" s="9">
        <f t="shared" ref="D4:D9" si="0">C4/B4</f>
        <v>0.87670849887291</v>
      </c>
      <c r="E4" s="8">
        <f>E5+E6+E9</f>
        <v>-316.627</v>
      </c>
      <c r="F4" s="9">
        <f t="shared" ref="F4:F9" si="1">E4/B4</f>
        <v>-0.12329150112709</v>
      </c>
    </row>
    <row r="5" s="2" customFormat="1" ht="18" customHeight="1" spans="1:6">
      <c r="A5" s="10" t="s">
        <v>2653</v>
      </c>
      <c r="B5" s="8">
        <v>38.39</v>
      </c>
      <c r="C5" s="11">
        <v>26.75</v>
      </c>
      <c r="D5" s="9">
        <f t="shared" si="0"/>
        <v>0.696796040635582</v>
      </c>
      <c r="E5" s="8">
        <f t="shared" ref="E5:E9" si="2">C5-B5</f>
        <v>-11.64</v>
      </c>
      <c r="F5" s="9">
        <f t="shared" si="1"/>
        <v>-0.303203959364418</v>
      </c>
    </row>
    <row r="6" s="2" customFormat="1" ht="18" customHeight="1" spans="1:6">
      <c r="A6" s="10" t="s">
        <v>2654</v>
      </c>
      <c r="B6" s="8">
        <v>2153.297</v>
      </c>
      <c r="C6" s="8">
        <f>SUM(C7:C8)</f>
        <v>2015.86</v>
      </c>
      <c r="D6" s="9">
        <f t="shared" si="0"/>
        <v>0.936173690856394</v>
      </c>
      <c r="E6" s="8">
        <f t="shared" si="2"/>
        <v>-137.437</v>
      </c>
      <c r="F6" s="9">
        <f t="shared" si="1"/>
        <v>-0.0638263091436062</v>
      </c>
    </row>
    <row r="7" s="2" customFormat="1" ht="18" customHeight="1" spans="1:6">
      <c r="A7" s="10" t="s">
        <v>2655</v>
      </c>
      <c r="B7" s="8">
        <v>670</v>
      </c>
      <c r="C7" s="8">
        <v>770.86</v>
      </c>
      <c r="D7" s="9">
        <f t="shared" si="0"/>
        <v>1.15053731343284</v>
      </c>
      <c r="E7" s="8">
        <f t="shared" si="2"/>
        <v>100.86</v>
      </c>
      <c r="F7" s="9">
        <f t="shared" si="1"/>
        <v>0.150537313432836</v>
      </c>
    </row>
    <row r="8" s="2" customFormat="1" ht="18" customHeight="1" spans="1:6">
      <c r="A8" s="10" t="s">
        <v>2656</v>
      </c>
      <c r="B8" s="8">
        <v>1483.297</v>
      </c>
      <c r="C8" s="8">
        <v>1245</v>
      </c>
      <c r="D8" s="9">
        <f t="shared" si="0"/>
        <v>0.839346401968048</v>
      </c>
      <c r="E8" s="8">
        <f t="shared" si="2"/>
        <v>-238.297</v>
      </c>
      <c r="F8" s="9">
        <f t="shared" si="1"/>
        <v>-0.160653598031952</v>
      </c>
    </row>
    <row r="9" s="2" customFormat="1" ht="18" customHeight="1" spans="1:6">
      <c r="A9" s="10" t="s">
        <v>2657</v>
      </c>
      <c r="B9" s="8">
        <v>376.43</v>
      </c>
      <c r="C9" s="8">
        <v>208.88</v>
      </c>
      <c r="D9" s="9">
        <f t="shared" si="0"/>
        <v>0.554897324867837</v>
      </c>
      <c r="E9" s="8">
        <f t="shared" si="2"/>
        <v>-167.55</v>
      </c>
      <c r="F9" s="9">
        <f t="shared" si="1"/>
        <v>-0.445102675132163</v>
      </c>
    </row>
  </sheetData>
  <mergeCells count="1">
    <mergeCell ref="A1:F1"/>
  </mergeCells>
  <printOptions horizontalCentered="1"/>
  <pageMargins left="0.751388888888889" right="0.751388888888889" top="1" bottom="1" header="0.5" footer="0.5"/>
  <pageSetup paperSize="9" scale="9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34</vt:i4>
      </vt:variant>
    </vt:vector>
  </HeadingPairs>
  <TitlesOfParts>
    <vt:vector size="34" baseType="lpstr">
      <vt:lpstr>目录</vt:lpstr>
      <vt:lpstr>1.全市一般公共预算收入决算表</vt:lpstr>
      <vt:lpstr>2.全市一般公共预算支出决算表</vt:lpstr>
      <vt:lpstr>3.市本级一般公共预算收入决算表</vt:lpstr>
      <vt:lpstr>4.市本级一般公共预算支出决算表</vt:lpstr>
      <vt:lpstr>5.市本级一般公共预算基本支出经济分类决算数</vt:lpstr>
      <vt:lpstr>6.市对区税收返还决算表</vt:lpstr>
      <vt:lpstr>7.一般性转移支付决算表</vt:lpstr>
      <vt:lpstr>8.一般公共预算专项转移支付分地区、分项目决算表</vt:lpstr>
      <vt:lpstr>9.全市一般债务限额和余额情况表</vt:lpstr>
      <vt:lpstr>10.全市政府性基金收入决算表</vt:lpstr>
      <vt:lpstr>11.全市政府性基金支出决算表</vt:lpstr>
      <vt:lpstr>12.市本级政府性基金收入决算表</vt:lpstr>
      <vt:lpstr>13.市本级政府性基金支出决算表</vt:lpstr>
      <vt:lpstr>14.政府性基金专项转移支付分地区、分项目决算表 </vt:lpstr>
      <vt:lpstr>15.全市专项债务限额和余额情况表</vt:lpstr>
      <vt:lpstr>16.全市国有资本经营收入决算表</vt:lpstr>
      <vt:lpstr>17.全市国有资本经营支出决算表</vt:lpstr>
      <vt:lpstr>18.市本级国有资本经营收入决算表</vt:lpstr>
      <vt:lpstr>19.市本级国有资本经营支出决算表</vt:lpstr>
      <vt:lpstr>20.国有资本经营预算专项转移支付分地区、分项目决算表</vt:lpstr>
      <vt:lpstr>21.全市社会保险基金收入决算表</vt:lpstr>
      <vt:lpstr>22.全市社会保险基金支出决算表</vt:lpstr>
      <vt:lpstr>23.市本级社会保险基金收入决算表</vt:lpstr>
      <vt:lpstr>24.市本级社会保险基金支出决算表</vt:lpstr>
      <vt:lpstr>25.市本级城乡居民基本养老保险基金收支决算表</vt:lpstr>
      <vt:lpstr>26.市本级机关事业单位基本养老保险基金收支决算表</vt:lpstr>
      <vt:lpstr>27.市本级职工基本医疗保险(含生育保险)基金收支决算表</vt:lpstr>
      <vt:lpstr>28.市本级城乡居民基本医疗保险基金收支决算表</vt:lpstr>
      <vt:lpstr>29.市本级工伤保险基金收支决算表</vt:lpstr>
      <vt:lpstr>30.市本级失业保险基金收支决算表 </vt:lpstr>
      <vt:lpstr>31.地方政府债券转贷情况表</vt:lpstr>
      <vt:lpstr>32.全市地方政府、还本付息决算表</vt:lpstr>
      <vt:lpstr>33.市本级财政拨款“三公”经费决算表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夏之雪</cp:lastModifiedBy>
  <dcterms:created xsi:type="dcterms:W3CDTF">2021-09-08T03:14:00Z</dcterms:created>
  <dcterms:modified xsi:type="dcterms:W3CDTF">2025-03-03T07:00:23Z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4264A8A66D964794A3DA4265D0BB00C7_13</vt:lpwstr>
  </property>
  <property fmtid="{D5CDD505-2E9C-101B-9397-08002B2CF9AE}" pid="3" name="KSOProductBuildVer">
    <vt:lpwstr>2052-12.1.0.18276</vt:lpwstr>
  </property>
  <property fmtid="{D5CDD505-2E9C-101B-9397-08002B2CF9AE}" pid="4" name="KSOReadingLayout">
    <vt:bool>true</vt:bool>
  </property>
</Properties>
</file>