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70" firstSheet="3" activeTab="8"/>
  </bookViews>
  <sheets>
    <sheet name="目录" sheetId="1" r:id="rId1"/>
    <sheet name="1.全市一般公共预算收入决算表" sheetId="2" r:id="rId2"/>
    <sheet name="2.全市一般公共预算支出决算表" sheetId="3" r:id="rId3"/>
    <sheet name="3.市本级一般公共预算收入决算表" sheetId="4" r:id="rId4"/>
    <sheet name="4.市本级一般公共预算支出决算表" sheetId="5" r:id="rId5"/>
    <sheet name="5.市本级一般公共预算基本支出经济分类决算数" sheetId="6" r:id="rId6"/>
    <sheet name="6.市对区税收返还决算表" sheetId="7" r:id="rId7"/>
    <sheet name="7.一般性转移支付决算表" sheetId="8" r:id="rId8"/>
    <sheet name="8.一般公共预算专项转移支付分地区、分项目决算表" sheetId="9" r:id="rId9"/>
    <sheet name="9.全市一般债务限额和余额情况表" sheetId="10" r:id="rId10"/>
    <sheet name="10.全市政府性基金收入决算表" sheetId="11" r:id="rId11"/>
    <sheet name="11.全市政府性基金支出决算表" sheetId="12" r:id="rId12"/>
    <sheet name="12.市本级政府性基金收入决算表" sheetId="13" r:id="rId13"/>
    <sheet name="13.市本级政府性基金支出决算表" sheetId="14" r:id="rId14"/>
    <sheet name="14.政府性基金专项转移支付分地区、分项目决算表 " sheetId="15" r:id="rId15"/>
    <sheet name="15.全市专项债务限额和余额情况表" sheetId="16" r:id="rId16"/>
    <sheet name="16.全市国有资本经营收入决算表" sheetId="17" r:id="rId17"/>
    <sheet name="17.全市国有资本经营支出决算表" sheetId="18" r:id="rId18"/>
    <sheet name="18.市本级国有资本经营收入决算表" sheetId="19" r:id="rId19"/>
    <sheet name="19.市本级国有资本经营支出决算表" sheetId="20" r:id="rId20"/>
    <sheet name="20.国有资本经营预算专项转移支付分地区、分项目决算表" sheetId="21" r:id="rId21"/>
    <sheet name="21.全市社会保险基金收入决算表" sheetId="22" r:id="rId22"/>
    <sheet name="22.全市社会保险基金支出决算表" sheetId="23" r:id="rId23"/>
    <sheet name="23.市本级社会保险基金收入决算表" sheetId="24" r:id="rId24"/>
    <sheet name="24.市本级社会保险基金支出决算表" sheetId="25" r:id="rId25"/>
    <sheet name="25.市本级城乡居民基本养老保险基金收支决算表" sheetId="26" r:id="rId26"/>
    <sheet name="26.市本级机关事业单位基本养老保险基金收支决算表" sheetId="27" r:id="rId27"/>
    <sheet name="27.市本级职工基本医疗保险(含生育保险)基金收支决算表" sheetId="28" r:id="rId28"/>
    <sheet name="28.市本级城乡居民基本医疗保险基金收支决算表" sheetId="29" r:id="rId29"/>
    <sheet name="29.市本级工伤保险基金收支决算表" sheetId="30" r:id="rId30"/>
    <sheet name="30.市本级失业保险基金收支决算表 " sheetId="31" r:id="rId31"/>
    <sheet name="31.地方政府债券转贷情况表" sheetId="32" r:id="rId32"/>
    <sheet name="32.全市地方政府、还本付息决算表" sheetId="33" r:id="rId33"/>
    <sheet name="33.市本级财政拨款“三公”经费决算表" sheetId="34" r:id="rId34"/>
  </sheets>
  <definedNames>
    <definedName name="_xlnm._FilterDatabase" localSheetId="4" hidden="1">'4.市本级一般公共预算支出决算表'!$A$3:$IV$1311</definedName>
    <definedName name="_xlnm._FilterDatabase" localSheetId="10" hidden="1">'10.全市政府性基金收入决算表'!$A$3:$B$33</definedName>
    <definedName name="_xlnm._FilterDatabase" localSheetId="11" hidden="1">'11.全市政府性基金支出决算表'!$A$3:$B$53</definedName>
    <definedName name="_xlnm._FilterDatabase" localSheetId="12" hidden="1">'12.市本级政府性基金收入决算表'!$A$3:$B$33</definedName>
    <definedName name="_xlnm._FilterDatabase" localSheetId="13" hidden="1">'13.市本级政府性基金支出决算表'!$A$3:$B$37</definedName>
    <definedName name="_xlnm._FilterDatabase" localSheetId="21" hidden="1">'21.全市社会保险基金收入决算表'!$A$4:$IV$63</definedName>
    <definedName name="_xlnm._FilterDatabase" localSheetId="22" hidden="1">'22.全市社会保险基金支出决算表'!$A$4:$IV$41</definedName>
    <definedName name="_xlnm._FilterDatabase" localSheetId="23" hidden="1">'23.市本级社会保险基金收入决算表'!$A$4:$IV$33</definedName>
    <definedName name="_xlnm._FilterDatabase" localSheetId="24" hidden="1">'24.市本级社会保险基金支出决算表'!$A$4:$IV$26</definedName>
    <definedName name="_xlnm.Print_Titles" localSheetId="31">'31.地方政府债券转贷情况表'!$3:$3</definedName>
    <definedName name="_xlnm.Print_Area" localSheetId="32">'32.全市地方政府、还本付息决算表'!$A$1:$C$13</definedName>
    <definedName name="_xlnm.Print_Area" localSheetId="1">'1.全市一般公共预算收入决算表'!$A$1:$B$29</definedName>
    <definedName name="_xlnm.Print_Area" localSheetId="2">'2.全市一般公共预算支出决算表'!$A$1:$B$29</definedName>
    <definedName name="_xlnm.Print_Area" localSheetId="3">'3.市本级一般公共预算收入决算表'!$A$1:$B$25</definedName>
    <definedName name="_xlnm.Print_Area" localSheetId="4">'4.市本级一般公共预算支出决算表'!$A$1:$B$1311</definedName>
    <definedName name="_xlnm.Print_Area" localSheetId="5">'5.市本级一般公共预算基本支出经济分类决算数'!$A$1:$B$72</definedName>
    <definedName name="_xlnm.Print_Area" localSheetId="6">'6.市对区税收返还决算表'!$A$1:$B$11</definedName>
    <definedName name="_xlnm.Print_Area" localSheetId="7">'7.一般性转移支付决算表'!$A$1:$B$5</definedName>
    <definedName name="_xlnm.Print_Area" localSheetId="8">'8.一般公共预算专项转移支付分地区、分项目决算表'!$A$1:$A$5</definedName>
    <definedName name="_xlnm.Print_Area" localSheetId="9">'9.全市一般债务限额和余额情况表'!$A$1:$C$11</definedName>
    <definedName name="_xlnm.Print_Area" localSheetId="10">'10.全市政府性基金收入决算表'!$A$1:$B$33</definedName>
    <definedName name="_xlnm.Print_Area" localSheetId="11">'11.全市政府性基金支出决算表'!$A$1:$B$53</definedName>
    <definedName name="_xlnm.Print_Area" localSheetId="12">'12.市本级政府性基金收入决算表'!$A$1:$B$33</definedName>
    <definedName name="_xlnm.Print_Area" localSheetId="13">'13.市本级政府性基金支出决算表'!$A$1:$B$37</definedName>
    <definedName name="_xlnm.Print_Area" localSheetId="14">'14.政府性基金专项转移支付分地区、分项目决算表 '!$A$1:$A$5</definedName>
    <definedName name="_xlnm.Print_Area" localSheetId="15">'15.全市专项债务限额和余额情况表'!#REF!</definedName>
    <definedName name="_xlnm.Print_Area" localSheetId="16">'16.全市国有资本经营收入决算表'!$A$1:$B$9</definedName>
    <definedName name="_xlnm.Print_Area" localSheetId="17">'17.全市国有资本经营支出决算表'!$A$1:$B$8</definedName>
    <definedName name="_xlnm.Print_Area" localSheetId="18">'18.市本级国有资本经营收入决算表'!$A$1:$A$8</definedName>
    <definedName name="_xlnm.Print_Area" localSheetId="19">'19.市本级国有资本经营支出决算表'!$A$1:$A$7</definedName>
    <definedName name="_xlnm.Print_Area" localSheetId="20">'20.国有资本经营预算专项转移支付分地区、分项目决算表'!$A$1:$B$5</definedName>
    <definedName name="_xlnm.Print_Area" localSheetId="21">'21.全市社会保险基金收入决算表'!$A$1:$B$63</definedName>
    <definedName name="_xlnm.Print_Area" localSheetId="22">'22.全市社会保险基金支出决算表'!$A$1:$B$41</definedName>
    <definedName name="_xlnm.Print_Area" localSheetId="23">'23.市本级社会保险基金收入决算表'!$A$1:$B$33</definedName>
    <definedName name="_xlnm.Print_Area" localSheetId="24">'24.市本级社会保险基金支出决算表'!$A$1:$B$25</definedName>
    <definedName name="_xlnm.Print_Area" localSheetId="25">'25.市本级城乡居民基本养老保险基金收支决算表'!$A$1:$D$20</definedName>
    <definedName name="_xlnm.Print_Area" localSheetId="26">'26.市本级机关事业单位基本养老保险基金收支决算表'!#REF!</definedName>
    <definedName name="_xlnm.Print_Area" localSheetId="27">'27.市本级职工基本医疗保险(含生育保险)基金收支决算表'!$A$1:$D$20</definedName>
    <definedName name="_xlnm.Print_Area" localSheetId="28">'28.市本级城乡居民基本医疗保险基金收支决算表'!$A$1:$D$19</definedName>
    <definedName name="_xlnm.Print_Area" localSheetId="29">'29.市本级工伤保险基金收支决算表'!$A$1:$D$18</definedName>
    <definedName name="_xlnm.Print_Area" localSheetId="30">'30.市本级失业保险基金收支决算表 '!$A$1:$D$18</definedName>
    <definedName name="_xlnm.Print_Area" localSheetId="31">'31.地方政府债券转贷情况表'!$A$1:$H$71</definedName>
    <definedName name="_xlnm._FilterDatabase" localSheetId="5" hidden="1">'5.市本级一般公共预算基本支出经济分类决算数'!$A$3:$B$72</definedName>
    <definedName name="_xlnm._FilterDatabase" localSheetId="8" hidden="1">'8.一般公共预算专项转移支付分地区、分项目决算表'!$A$5:$IO$171</definedName>
    <definedName name="_xlnm._FilterDatabase" localSheetId="14" hidden="1">'14.政府性基金专项转移支付分地区、分项目决算表 '!$A$4:$IT$41</definedName>
    <definedName name="_xlnm._FilterDatabase" localSheetId="32" hidden="1">'32.全市地方政府、还本付息决算表'!$A$1:$D$16</definedName>
    <definedName name="_xlnm.Print_Area" localSheetId="33">'33.市本级财政拨款“三公”经费决算表'!$A$1:$F$9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<sst xmlns="http://schemas.openxmlformats.org/spreadsheetml/2006/main" count="6002" uniqueCount="2636">
  <si>
    <t>目   录</t>
  </si>
  <si>
    <t>1.全市一般公共预算收入决算表</t>
  </si>
  <si>
    <t>2.全市一般公共预算支出决算表</t>
  </si>
  <si>
    <t>3.市本级一般公共预算收入决算表</t>
  </si>
  <si>
    <t>4.市本级一般公共预算支出决算表</t>
  </si>
  <si>
    <t>5.市本级一般公共预算基本支出经济分类决算数</t>
  </si>
  <si>
    <t>6.市对区税收返还决算表</t>
  </si>
  <si>
    <t>7.一般性转移支付决算表</t>
  </si>
  <si>
    <t>8.一般公共预算专项转移支付分地区、分项目决算表</t>
  </si>
  <si>
    <t>9.全市一般债务限额和余额情况表</t>
  </si>
  <si>
    <t>10.全市政府性基金收入决算表</t>
  </si>
  <si>
    <t>11.全市政府性基金支出决算表</t>
  </si>
  <si>
    <t>12.市本级政府性基金收入决算表</t>
  </si>
  <si>
    <t>13.市本级政府性基金支出决算表</t>
  </si>
  <si>
    <t>14.政府性基金专项转移支付分地区、分项目决算表</t>
  </si>
  <si>
    <t>15.全市专项债务限额和余额情况表</t>
  </si>
  <si>
    <t>16.全市国有资本经营收入决算表</t>
  </si>
  <si>
    <t>17.全市国有资本经营支出决算表</t>
  </si>
  <si>
    <t>18.市本级国有资本经营收入决算表</t>
  </si>
  <si>
    <t>19.市本级国有资本经营支出决算表</t>
  </si>
  <si>
    <t>20.国有资本经营预算专项转移支付分地区、分项目决算表</t>
  </si>
  <si>
    <t>21.全市社会保险基金收入决算表</t>
  </si>
  <si>
    <t>22.全市社会保险基金支出决算表</t>
  </si>
  <si>
    <t>23.市本级社会保险基金收入决算表</t>
  </si>
  <si>
    <t>24.市本级社会保险基金支出决算表</t>
  </si>
  <si>
    <t>25.市本级城乡居民基本养老保险基金收支决算表</t>
  </si>
  <si>
    <t>26.市本级机关事业单位基本养老保险基金收支决算表</t>
  </si>
  <si>
    <t>27.市本级职工基本医疗保险(含生育保险)基金收支决算表</t>
  </si>
  <si>
    <t>28.市本级城乡居民基本医疗保险基金收支决算表</t>
  </si>
  <si>
    <t>29.市本级工伤保险基金收支决算表</t>
  </si>
  <si>
    <t>30.市本级失业保险基金收支决算表</t>
  </si>
  <si>
    <t>31.地方政府债券转贷情况表</t>
  </si>
  <si>
    <t>32.全市地方政府、还本付息决算表</t>
  </si>
  <si>
    <t>33.市本级财政拨款“三公”经费决算表</t>
  </si>
  <si>
    <t>全市一般公共预算收入决算表</t>
  </si>
  <si>
    <t>单位:万元</t>
  </si>
  <si>
    <t>预算科目</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</si>
  <si>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</si>
  <si>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</si>
  <si>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</si>
  <si>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</si>
  <si>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</si>
  <si>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</si>
  <si>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</si>
  <si>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</si>
  <si>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</si>
  <si>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</si>
  <si>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</si>
  <si>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</si>
  <si>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</si>
  <si>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</si>
  <si>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</si>
  <si>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</si>
  <si>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</si>
  <si>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</si>
  <si>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</si>
  <si>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</si>
  <si>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</si>
  <si>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</si>
  <si>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</si>
  <si>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</si>
  <si>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</si>
  <si>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</si>
  <si>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</si>
  <si>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</si>
  <si>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</si>
  <si>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</si>
  <si>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</si>
  <si>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</si>
  <si>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</si>
  <si>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</si>
  <si>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</si>
  <si>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</si>
  <si>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</si>
  <si>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</si>
  <si>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</si>
  <si>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</si>
  <si>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</si>
  <si>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</si>
  <si>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</si>
  <si>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</si>
  <si>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</si>
  <si>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</si>
  <si>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</si>
  <si>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</si>
  <si>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</si>
  <si>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</si>
  <si>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</si>
  <si>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</si>
  <si>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</si>
  <si>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</si>
  <si>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</si>
  <si>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</si>
  <si>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</si>
  <si>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</si>
  <si>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</si>
  <si>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</si>
  <si>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</si>
  <si>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</si>
  <si>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</si>
  <si>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</si>
  <si>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</si>
  <si>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</si>
  <si>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</si>
  <si>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</si>
  <si>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</si>
  <si>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</si>
  <si>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</si>
  <si>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</si>
  <si>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</si>
  <si>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</si>
  <si>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</si>
  <si>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</si>
  <si>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</si>
  <si>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</si>
  <si>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</si>
  <si>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</si>
  <si>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</si>
  <si>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</si>
  <si>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</si>
  <si>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</si>
  <si>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</si>
  <si>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</si>
  <si>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</si>
  <si>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</si>
  <si>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</si>
  <si>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</si>
  <si>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</si>
  <si>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</si>
  <si>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</si>
  <si>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</si>
  <si>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</si>
  <si>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</si>
  <si>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</si>
  <si>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</si>
  <si>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</si>
  <si>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</si>
  <si>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</si>
  <si>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</si>
  <si>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</si>
  <si>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</si>
  <si>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</si>
  <si>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</si>
  <si>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</si>
  <si>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</si>
  <si>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</si>
  <si>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</si>
  <si>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</si>
  <si>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</si>
  <si>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</si>
  <si>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</si>
  <si>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</si>
  <si>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</si>
  <si>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</si>
  <si>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</si>
  <si>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</si>
  <si>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</si>
  <si>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</si>
  <si>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</si>
  <si>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</si>
  <si>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</si>
  <si>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</si>
  <si>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</si>
  <si>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</si>
  <si>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</si>
  <si>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</si>
  <si>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</si>
  <si>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</si>
  <si>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</si>
  <si>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</si>
  <si>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</si>
  <si>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</si>
  <si>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</si>
  <si>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</si>
  <si>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</si>
  <si>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</si>
  <si>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</si>
  <si>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</si>
  <si>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</si>
  <si>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</si>
  <si>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</si>
  <si>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</si>
  <si>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</si>
  <si>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</si>
  <si>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</si>
  <si>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</si>
  <si>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</si>
  <si>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</si>
  <si>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</si>
  <si>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</si>
  <si>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</si>
  <si>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</si>
  <si>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</si>
  <si>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</si>
  <si>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</si>
  <si>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</si>
  <si>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</si>
  <si>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</si>
  <si>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</si>
  <si>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</si>
  <si>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</si>
  <si>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</si>
  <si>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</si>
  <si>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</si>
  <si>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</si>
  <si>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</si>
  <si>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</si>
  <si>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</si>
  <si>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</si>
  <si>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</si>
  <si>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</si>
  <si>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</si>
  <si>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</si>
  <si>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</si>
  <si>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</si>
  <si>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</si>
  <si>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</si>
  <si>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</si>
  <si>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</si>
  <si>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</si>
  <si>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</si>
  <si>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</si>
  <si>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</si>
  <si>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</si>
  <si>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</si>
  <si>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</si>
  <si>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</si>
  <si>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</si>
  <si>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</si>
  <si>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</si>
  <si>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</si>
  <si>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</si>
  <si>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</si>
  <si>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</si>
  <si>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</si>
  <si>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</si>
  <si>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</si>
  <si>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</si>
  <si>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</si>
  <si>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</si>
  <si>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</si>
  <si>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</si>
  <si>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</si>
  <si>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</si>
  <si>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</si>
  <si>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</si>
  <si>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</si>
  <si>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</si>
  <si>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</si>
  <si>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</si>
  <si>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</si>
  <si>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</si>
  <si>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</si>
  <si>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</si>
  <si>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</si>
  <si>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</si>
  <si>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</si>
  <si>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</si>
  <si>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</si>
  <si>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</si>
  <si>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</si>
  <si>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</si>
  <si>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</si>
  <si>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</si>
  <si>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</si>
  <si>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</si>
  <si>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</si>
  <si>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</si>
  <si>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</si>
  <si>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</si>
  <si>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</si>
  <si>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</si>
  <si>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</si>
  <si>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</si>
  <si>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</si>
  <si>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</si>
  <si>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</si>
  <si>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</si>
  <si>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</si>
  <si>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</si>
  <si>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</si>
  <si>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</si>
  <si>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</si>
  <si>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</si>
  <si>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</si>
  <si>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</si>
  <si>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</si>
  <si>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</si>
  <si>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</si>
  <si>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</si>
  <si>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</si>
  <si>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</si>
  <si>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</si>
  <si>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</si>
  <si>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</si>
  <si>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</si>
  <si>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</si>
  <si>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</si>
  <si>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</si>
  <si>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</si>
  <si>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</si>
  <si>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</si>
  <si>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</si>
  <si>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</si>
  <si>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</si>
  <si>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</si>
  <si>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</si>
  <si>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</si>
  <si>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</si>
  <si>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</si>
  <si>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</si>
  <si>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</si>
  <si>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</si>
  <si>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</si>
  <si>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</si>
  <si>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</si>
  <si>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</si>
  <si>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</si>
  <si>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</si>
  <si>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</si>
  <si>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</si>
  <si>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</si>
  <si>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</si>
  <si>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</si>
  <si>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</si>
  <si>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</si>
  <si>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</si>
  <si>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</si>
  <si>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</si>
  <si>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</si>
  <si>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</si>
  <si>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</si>
  <si>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</si>
  <si>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</si>
  <si>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</si>
  <si>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</si>
  <si>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</si>
  <si>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</si>
  <si>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</si>
  <si>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</si>
  <si>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</si>
  <si>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</si>
  <si>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</si>
  <si>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</si>
  <si>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</si>
  <si>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</si>
  <si>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</si>
  <si>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</si>
  <si>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</si>
  <si>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</si>
  <si>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</si>
  <si>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</si>
  <si>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</si>
  <si>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</si>
  <si>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</si>
  <si>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</si>
  <si>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</si>
  <si>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</si>
  <si>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</si>
  <si>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</si>
  <si>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</si>
  <si>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</si>
  <si>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</si>
  <si>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</si>
  <si>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</si>
  <si>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</si>
  <si>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</si>
  <si>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</si>
  <si>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</si>
  <si>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</si>
  <si>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</si>
  <si>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</si>
  <si>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</si>
  <si>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</si>
  <si>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</si>
  <si>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</si>
  <si>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</si>
  <si>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</si>
  <si>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</si>
  <si>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</si>
  <si>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</si>
  <si>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</si>
  <si>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</si>
  <si>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</si>
  <si>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</si>
  <si>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</si>
  <si>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</si>
  <si>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</si>
  <si>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</si>
  <si>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</si>
  <si>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</si>
  <si>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</si>
  <si>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</si>
  <si>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</si>
  <si>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</si>
  <si>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</si>
  <si>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</si>
  <si>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</si>
  <si>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</si>
  <si>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</si>
  <si>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</si>
  <si>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</si>
  <si>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</si>
  <si>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</si>
  <si>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</si>
  <si>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</si>
  <si>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</si>
  <si>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</si>
  <si>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</si>
  <si>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</si>
  <si>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</si>
  <si>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</si>
  <si>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</si>
  <si>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</si>
  <si>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</si>
  <si>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</si>
  <si>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</si>
  <si>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</si>
  <si>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</si>
  <si>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</si>
  <si>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</si>
  <si>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</si>
  <si>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</si>
  <si>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</si>
  <si>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</si>
  <si>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</si>
  <si>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</si>
  <si>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</si>
  <si>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</si>
  <si>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</si>
  <si>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</si>
  <si>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</si>
  <si>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</si>
  <si>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</si>
  <si>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</si>
  <si>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</si>
  <si>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</si>
  <si>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</si>
  <si>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</si>
  <si>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</si>
  <si>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</si>
  <si>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</si>
  <si>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</si>
  <si>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</si>
  <si>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</si>
  <si>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</si>
  <si>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</si>
  <si>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</si>
  <si>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</si>
  <si>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</si>
  <si>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</si>
  <si>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</si>
  <si>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</si>
  <si>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</si>
  <si>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</si>
  <si>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</si>
  <si>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</si>
  <si>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</si>
  <si>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</si>
  <si>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</si>
  <si>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</si>
  <si>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</si>
  <si>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</si>
  <si>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</si>
  <si>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</si>
  <si>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</si>
  <si>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</si>
  <si>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</si>
  <si>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</si>
  <si>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</si>
  <si>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</si>
  <si>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</si>
  <si>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</si>
  <si>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</si>
  <si>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</si>
  <si>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</si>
  <si>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</si>
  <si>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</si>
  <si>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</si>
  <si>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</si>
  <si>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</si>
  <si>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</si>
  <si>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</si>
  <si>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</si>
  <si>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</si>
  <si>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</si>
  <si>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</si>
  <si>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</si>
  <si>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</si>
  <si>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</si>
  <si>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</si>
  <si>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</si>
  <si>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</si>
  <si>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</si>
  <si>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</si>
  <si>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</si>
  <si>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</si>
  <si>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</si>
  <si>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</si>
  <si>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</si>
  <si>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</si>
  <si>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</si>
  <si>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</si>
  <si>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</si>
  <si>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</si>
  <si>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</si>
  <si>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</si>
  <si>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</si>
  <si>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</si>
  <si>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</si>
  <si>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</si>
  <si>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</si>
  <si>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</si>
  <si>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</si>
  <si>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</si>
  <si>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</si>
  <si>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</si>
  <si>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</si>
  <si>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</si>
  <si>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</si>
  <si>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</si>
  <si>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</si>
  <si>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</si>
  <si>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</si>
  <si>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</si>
  <si>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</si>
  <si>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</si>
  <si>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</si>
  <si>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</si>
  <si>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</si>
  <si>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</si>
  <si>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</si>
  <si>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</si>
  <si>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</si>
  <si>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</si>
  <si>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</si>
  <si>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</si>
  <si>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</si>
  <si>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</si>
  <si>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</si>
  <si>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</si>
  <si>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</si>
  <si>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</si>
  <si>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</si>
  <si>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</si>
  <si>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</si>
  <si>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</si>
  <si>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</si>
  <si>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</si>
  <si>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</si>
  <si>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</si>
  <si>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</si>
  <si>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</si>
  <si>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</si>
  <si>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</si>
  <si>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</si>
  <si>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</si>
  <si>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</si>
  <si>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</si>
  <si>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</si>
  <si>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</si>
  <si>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</si>
  <si>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</si>
  <si>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</si>
  <si>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</si>
  <si>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</si>
  <si>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</si>
  <si>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</si>
  <si>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</si>
  <si>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</si>
  <si>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</si>
  <si>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</si>
  <si>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</si>
  <si>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</si>
  <si>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</si>
  <si>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</si>
  <si>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</si>
  <si>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</si>
  <si>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</si>
  <si>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</si>
  <si>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</si>
  <si>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</si>
  <si>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</si>
  <si>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</si>
  <si>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</si>
  <si>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</si>
  <si>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</si>
  <si>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</si>
  <si>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</si>
  <si>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</si>
  <si>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</si>
  <si>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</si>
  <si>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</si>
  <si>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</si>
  <si>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</si>
  <si>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</si>
  <si>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</si>
  <si>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</si>
  <si>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</si>
  <si>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</si>
  <si>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</si>
  <si>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</si>
  <si>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</si>
  <si>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</si>
  <si>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</si>
  <si>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</si>
  <si>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</si>
  <si>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</si>
  <si>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</si>
  <si>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</si>
  <si>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</si>
  <si>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</si>
  <si>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</si>
  <si>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</si>
  <si>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</si>
  <si>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</si>
  <si>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</si>
  <si>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</si>
  <si>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</si>
  <si>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</si>
  <si>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</si>
  <si>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</si>
  <si>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</si>
  <si>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</si>
  <si>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</si>
  <si>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</si>
  <si>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</si>
  <si>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</si>
  <si>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</si>
  <si>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</si>
  <si>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</si>
  <si>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</si>
  <si>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</si>
  <si>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</si>
  <si>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</si>
  <si>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</si>
  <si>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</si>
  <si>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</si>
  <si>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</si>
  <si>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</si>
  <si>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</si>
  <si>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</si>
  <si>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</si>
  <si>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</si>
  <si>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</si>
  <si>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</si>
  <si>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</si>
  <si>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</si>
  <si>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</si>
  <si>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</si>
  <si>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</si>
  <si>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</si>
  <si>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</si>
  <si>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</si>
  <si>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</si>
  <si>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</si>
  <si>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</si>
  <si>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</si>
  <si>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</si>
  <si>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</si>
  <si>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</si>
  <si>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</si>
  <si>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</si>
  <si>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</si>
  <si>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</si>
  <si>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</si>
  <si>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</si>
  <si>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</si>
  <si>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</si>
  <si>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</si>
  <si>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</si>
  <si>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</si>
  <si>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</si>
  <si>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</si>
  <si>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</si>
  <si>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</si>
  <si>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</si>
  <si>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</si>
  <si>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</si>
  <si>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</si>
  <si>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</si>
  <si>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</si>
  <si>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</si>
  <si>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</si>
  <si>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</si>
  <si>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</si>
  <si>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</si>
  <si>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</si>
  <si>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</si>
  <si>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</si>
  <si>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</si>
  <si>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</si>
  <si>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</si>
  <si>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</si>
  <si>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</si>
  <si>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</si>
  <si>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</si>
  <si>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</si>
  <si>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</si>
  <si>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</si>
  <si>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</si>
  <si>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</si>
  <si>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</si>
  <si>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</si>
  <si>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</si>
  <si>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</si>
  <si>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</si>
  <si>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</si>
  <si>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全市一般公共预算支出决算表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</si>
  <si>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</si>
  <si>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</si>
  <si>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</si>
  <si>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</si>
  <si>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</si>
  <si>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</si>
  <si>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</si>
  <si>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</si>
  <si>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</si>
  <si>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</si>
  <si>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</si>
  <si>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</si>
  <si>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</si>
  <si>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</si>
  <si>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</si>
  <si>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</si>
  <si>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</si>
  <si>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</si>
  <si>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</si>
  <si>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</si>
  <si>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</si>
  <si>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</si>
  <si>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</si>
  <si>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</si>
  <si>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</si>
  <si>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</si>
  <si>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</si>
  <si>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</si>
  <si>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</si>
  <si>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</si>
  <si>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</si>
  <si>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</si>
  <si>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</si>
  <si>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</si>
  <si>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</si>
  <si>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</si>
  <si>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</si>
  <si>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</si>
  <si>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</si>
  <si>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</si>
  <si>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</si>
  <si>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</si>
  <si>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</si>
  <si>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</si>
  <si>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</si>
  <si>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</si>
  <si>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</si>
  <si>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</si>
  <si>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</si>
  <si>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</si>
  <si>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</si>
  <si>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</si>
  <si>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</si>
  <si>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</si>
  <si>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</si>
  <si>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</si>
  <si>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</si>
  <si>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</si>
  <si>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</si>
  <si>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</si>
  <si>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</si>
  <si>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</si>
  <si>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</si>
  <si>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</si>
  <si>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</si>
  <si>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</si>
  <si>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</si>
  <si>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</si>
  <si>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</si>
  <si>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</si>
  <si>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</si>
  <si>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</si>
  <si>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</si>
  <si>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</si>
  <si>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</si>
  <si>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</si>
  <si>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</si>
  <si>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</si>
  <si>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</si>
  <si>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</si>
  <si>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</si>
  <si>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</si>
  <si>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</si>
  <si>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</si>
  <si>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</si>
  <si>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</si>
  <si>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</si>
  <si>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</si>
  <si>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</si>
  <si>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</si>
  <si>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</si>
  <si>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</si>
  <si>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</si>
  <si>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</si>
  <si>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</si>
  <si>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</si>
  <si>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</si>
  <si>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</si>
  <si>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</si>
  <si>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</si>
  <si>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</si>
  <si>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</si>
  <si>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</si>
  <si>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</si>
  <si>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</si>
  <si>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</si>
  <si>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</si>
  <si>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</si>
  <si>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</si>
  <si>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</si>
  <si>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</si>
  <si>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</si>
  <si>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</si>
  <si>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</si>
  <si>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</si>
  <si>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</si>
  <si>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</si>
  <si>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</si>
  <si>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</si>
  <si>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</si>
  <si>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</si>
  <si>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</si>
  <si>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</si>
  <si>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</si>
  <si>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</si>
  <si>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</si>
  <si>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</si>
  <si>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</si>
  <si>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</si>
  <si>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</si>
  <si>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</si>
  <si>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</si>
  <si>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</si>
  <si>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</si>
  <si>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</si>
  <si>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</si>
  <si>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</si>
  <si>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</si>
  <si>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</si>
  <si>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</si>
  <si>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</si>
  <si>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</si>
  <si>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</si>
  <si>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</si>
  <si>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</si>
  <si>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</si>
  <si>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</si>
  <si>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</si>
  <si>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</si>
  <si>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</si>
  <si>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</si>
  <si>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</si>
  <si>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</si>
  <si>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</si>
  <si>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</si>
  <si>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</si>
  <si>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</si>
  <si>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</si>
  <si>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</si>
  <si>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</si>
  <si>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</si>
  <si>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</si>
  <si>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</si>
  <si>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</si>
  <si>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</si>
  <si>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</si>
  <si>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</si>
  <si>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</si>
  <si>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</si>
  <si>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</si>
  <si>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</si>
  <si>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</si>
  <si>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</si>
  <si>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</si>
  <si>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</si>
  <si>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</si>
  <si>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</si>
  <si>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</si>
  <si>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</si>
  <si>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</si>
  <si>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</si>
  <si>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</si>
  <si>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</si>
  <si>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</si>
  <si>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</si>
  <si>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</si>
  <si>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</si>
  <si>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</si>
  <si>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</si>
  <si>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</si>
  <si>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</si>
  <si>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</si>
  <si>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</si>
  <si>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</si>
  <si>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</si>
  <si>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</si>
  <si>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</si>
  <si>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</si>
  <si>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</si>
  <si>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</si>
  <si>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</si>
  <si>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</si>
  <si>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</si>
  <si>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</si>
  <si>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</si>
  <si>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</si>
  <si>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</si>
  <si>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</si>
  <si>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</si>
  <si>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</si>
  <si>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</si>
  <si>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</si>
  <si>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</si>
  <si>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</si>
  <si>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</si>
  <si>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</si>
  <si>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</si>
  <si>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</si>
  <si>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</si>
  <si>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</si>
  <si>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</si>
  <si>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</si>
  <si>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</si>
  <si>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</si>
  <si>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</si>
  <si>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</si>
  <si>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</si>
  <si>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</si>
  <si>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</si>
  <si>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</si>
  <si>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</si>
  <si>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</si>
  <si>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</si>
  <si>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</si>
  <si>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</si>
  <si>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</si>
  <si>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</si>
  <si>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</si>
  <si>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</si>
  <si>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</si>
  <si>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</si>
  <si>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</si>
  <si>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</si>
  <si>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</si>
  <si>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</si>
  <si>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</si>
  <si>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</si>
  <si>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</si>
  <si>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</si>
  <si>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</si>
  <si>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</si>
  <si>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</si>
  <si>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</si>
  <si>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</si>
  <si>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</si>
  <si>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</si>
  <si>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</si>
  <si>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</si>
  <si>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</si>
  <si>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</si>
  <si>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</si>
  <si>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</si>
  <si>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</si>
  <si>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</si>
  <si>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</si>
  <si>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</si>
  <si>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</si>
  <si>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</si>
  <si>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</si>
  <si>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</si>
  <si>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</si>
  <si>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</si>
  <si>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</si>
  <si>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</si>
  <si>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</si>
  <si>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</si>
  <si>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</si>
  <si>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</si>
  <si>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</si>
  <si>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</si>
  <si>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</si>
  <si>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</si>
  <si>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</si>
  <si>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</si>
  <si>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</si>
  <si>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</si>
  <si>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</si>
  <si>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</si>
  <si>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</si>
  <si>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</si>
  <si>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</si>
  <si>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</si>
  <si>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</si>
  <si>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</si>
  <si>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</si>
  <si>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</si>
  <si>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</si>
  <si>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</si>
  <si>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</si>
  <si>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</si>
  <si>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</si>
  <si>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</si>
  <si>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</si>
  <si>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</si>
  <si>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</si>
  <si>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</si>
  <si>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</si>
  <si>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</si>
  <si>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</si>
  <si>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</si>
  <si>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</si>
  <si>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</si>
  <si>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</si>
  <si>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</si>
  <si>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</si>
  <si>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</si>
  <si>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</si>
  <si>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</si>
  <si>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</si>
  <si>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</si>
  <si>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</si>
  <si>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</si>
  <si>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</si>
  <si>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</si>
  <si>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</si>
  <si>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</si>
  <si>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</si>
  <si>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</si>
  <si>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</si>
  <si>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</si>
  <si>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</si>
  <si>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</si>
  <si>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</si>
  <si>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</si>
  <si>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</si>
  <si>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</si>
  <si>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</si>
  <si>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</si>
  <si>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</si>
  <si>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</si>
  <si>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</si>
  <si>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</si>
  <si>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</si>
  <si>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</si>
  <si>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</si>
  <si>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</si>
  <si>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</si>
  <si>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</si>
  <si>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</si>
  <si>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</si>
  <si>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</si>
  <si>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</si>
  <si>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</si>
  <si>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</si>
  <si>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</si>
  <si>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</si>
  <si>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</si>
  <si>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</si>
  <si>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</si>
  <si>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</si>
  <si>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</si>
  <si>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</si>
  <si>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</si>
  <si>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</si>
  <si>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</si>
  <si>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</si>
  <si>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</si>
  <si>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</si>
  <si>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</si>
  <si>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</si>
  <si>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</si>
  <si>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</si>
  <si>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</si>
  <si>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</si>
  <si>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</si>
  <si>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</si>
  <si>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</si>
  <si>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</si>
  <si>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</si>
  <si>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</si>
  <si>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</si>
  <si>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</si>
  <si>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</si>
  <si>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</si>
  <si>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</si>
  <si>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</si>
  <si>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</si>
  <si>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</si>
  <si>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</si>
  <si>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</si>
  <si>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</si>
  <si>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</si>
  <si>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</si>
  <si>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</si>
  <si>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</si>
  <si>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</si>
  <si>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</si>
  <si>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</si>
  <si>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</si>
  <si>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</si>
  <si>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</si>
  <si>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</si>
  <si>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</si>
  <si>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</si>
  <si>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</si>
  <si>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</si>
  <si>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</si>
  <si>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</si>
  <si>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</si>
  <si>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</si>
  <si>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</si>
  <si>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</si>
  <si>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</si>
  <si>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</si>
  <si>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</si>
  <si>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</si>
  <si>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</si>
  <si>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</si>
  <si>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</si>
  <si>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</si>
  <si>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</si>
  <si>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</si>
  <si>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</si>
  <si>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</si>
  <si>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</si>
  <si>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</si>
  <si>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</si>
  <si>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</si>
  <si>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</si>
  <si>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</si>
  <si>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</si>
  <si>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</si>
  <si>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</si>
  <si>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</si>
  <si>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</si>
  <si>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</si>
  <si>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</si>
  <si>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</si>
  <si>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</si>
  <si>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</si>
  <si>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</si>
  <si>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</si>
  <si>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</si>
  <si>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</si>
  <si>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</si>
  <si>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</si>
  <si>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</si>
  <si>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</si>
  <si>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</si>
  <si>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</si>
  <si>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</si>
  <si>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</si>
  <si>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</si>
  <si>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</si>
  <si>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</si>
  <si>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</si>
  <si>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</si>
  <si>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</si>
  <si>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</si>
  <si>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</si>
  <si>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</si>
  <si>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</si>
  <si>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</si>
  <si>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</si>
  <si>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</si>
  <si>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</si>
  <si>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</si>
  <si>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</si>
  <si>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</si>
  <si>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</si>
  <si>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</si>
  <si>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</si>
  <si>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</si>
  <si>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</si>
  <si>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</si>
  <si>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</si>
  <si>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</si>
  <si>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</si>
  <si>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</si>
  <si>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</si>
  <si>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</si>
  <si>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</si>
  <si>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</si>
  <si>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</si>
  <si>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</si>
  <si>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</si>
  <si>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</si>
  <si>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</si>
  <si>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</si>
  <si>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</si>
  <si>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</si>
  <si>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</si>
  <si>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</si>
  <si>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</si>
  <si>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</si>
  <si>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</si>
  <si>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</si>
  <si>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</si>
  <si>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</si>
  <si>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</si>
  <si>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</si>
  <si>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</si>
  <si>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</si>
  <si>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</si>
  <si>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</si>
  <si>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</si>
  <si>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</si>
  <si>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</si>
  <si>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</si>
  <si>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</si>
  <si>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</si>
  <si>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</si>
  <si>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</si>
  <si>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</si>
  <si>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</si>
  <si>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</si>
  <si>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</si>
  <si>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</si>
  <si>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</si>
  <si>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</si>
  <si>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</si>
  <si>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</si>
  <si>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</si>
  <si>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</si>
  <si>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</si>
  <si>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</si>
  <si>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</si>
  <si>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</si>
  <si>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</si>
  <si>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</si>
  <si>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</si>
  <si>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</si>
  <si>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</si>
  <si>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</si>
  <si>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</si>
  <si>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</si>
  <si>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</si>
  <si>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</si>
  <si>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</si>
  <si>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</si>
  <si>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</si>
  <si>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</si>
  <si>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</si>
  <si>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</si>
  <si>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</si>
  <si>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</si>
  <si>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</si>
  <si>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</si>
  <si>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</si>
  <si>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</si>
  <si>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</si>
  <si>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</si>
  <si>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</si>
  <si>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</si>
  <si>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</si>
  <si>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</si>
  <si>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</si>
  <si>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</si>
  <si>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</si>
  <si>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</si>
  <si>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</si>
  <si>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</si>
  <si>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</si>
  <si>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</si>
  <si>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</si>
  <si>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</si>
  <si>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</si>
  <si>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</si>
  <si>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</si>
  <si>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</si>
  <si>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</si>
  <si>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</si>
  <si>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</si>
  <si>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</si>
  <si>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</si>
  <si>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</si>
  <si>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</si>
  <si>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</si>
  <si>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</si>
  <si>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</si>
  <si>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</si>
  <si>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</si>
  <si>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</si>
  <si>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</si>
  <si>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</si>
  <si>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</si>
  <si>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</si>
  <si>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</si>
  <si>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</si>
  <si>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</si>
  <si>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</si>
  <si>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</si>
  <si>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</si>
  <si>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</si>
  <si>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</si>
  <si>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</si>
  <si>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</si>
  <si>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</si>
  <si>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</si>
  <si>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</si>
  <si>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</si>
  <si>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</si>
  <si>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</si>
  <si>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</si>
  <si>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</si>
  <si>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</si>
  <si>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</si>
  <si>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</si>
  <si>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</si>
  <si>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</si>
  <si>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</si>
  <si>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</si>
  <si>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</si>
  <si>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</si>
  <si>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</si>
  <si>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</si>
  <si>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</si>
  <si>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</si>
  <si>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</si>
  <si>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</si>
  <si>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</si>
  <si>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</si>
  <si>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</si>
  <si>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</si>
  <si>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</si>
  <si>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</si>
  <si>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</si>
  <si>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</si>
  <si>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</si>
  <si>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</si>
  <si>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</si>
  <si>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</si>
  <si>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</si>
  <si>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</si>
  <si>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</si>
  <si>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</si>
  <si>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</si>
  <si>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</si>
  <si>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</si>
  <si>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</si>
  <si>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</si>
  <si>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</si>
  <si>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</si>
  <si>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</si>
  <si>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</si>
  <si>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</si>
  <si>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</si>
  <si>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</si>
  <si>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</si>
  <si>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</si>
  <si>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</si>
  <si>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</si>
  <si>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</si>
  <si>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</si>
  <si>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</si>
  <si>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</si>
  <si>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</si>
  <si>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</si>
  <si>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</si>
  <si>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</si>
  <si>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</si>
  <si>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</si>
  <si>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</si>
  <si>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</si>
  <si>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</si>
  <si>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</si>
  <si>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</si>
  <si>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</si>
  <si>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</si>
  <si>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</si>
  <si>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</si>
  <si>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</si>
  <si>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</si>
  <si>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</si>
  <si>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</si>
  <si>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</si>
  <si>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</si>
  <si>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</si>
  <si>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</si>
  <si>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</si>
  <si>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</si>
  <si>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</si>
  <si>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</si>
  <si>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</si>
  <si>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</si>
  <si>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</si>
  <si>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</si>
  <si>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</si>
  <si>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</si>
  <si>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</si>
  <si>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</si>
  <si>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</si>
  <si>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</si>
  <si>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</si>
  <si>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</si>
  <si>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</si>
  <si>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</si>
  <si>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</si>
  <si>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</si>
  <si>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</si>
  <si>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</si>
  <si>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</si>
  <si>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</si>
  <si>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</si>
  <si>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</si>
  <si>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</si>
  <si>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</si>
  <si>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</si>
  <si>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</si>
  <si>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</si>
  <si>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</si>
  <si>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</si>
  <si>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</si>
  <si>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</si>
  <si>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</si>
  <si>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</si>
  <si>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</si>
  <si>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</si>
  <si>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</si>
  <si>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</si>
  <si>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</si>
  <si>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</si>
  <si>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</si>
  <si>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</si>
  <si>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</si>
  <si>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</si>
  <si>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</si>
  <si>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</si>
  <si>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</si>
  <si>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</si>
  <si>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</si>
  <si>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</si>
  <si>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</si>
  <si>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</si>
  <si>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</si>
  <si>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</si>
  <si>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</si>
  <si>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</si>
  <si>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</si>
  <si>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</si>
  <si>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</si>
  <si>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</si>
  <si>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</si>
  <si>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</si>
  <si>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</si>
  <si>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</si>
  <si>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</si>
  <si>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</si>
  <si>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</si>
  <si>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</si>
  <si>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</si>
  <si>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</si>
  <si>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</si>
  <si>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</si>
  <si>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</si>
  <si>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</si>
  <si>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</si>
  <si>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</si>
  <si>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</si>
  <si>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</si>
  <si>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</si>
  <si>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</si>
  <si>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</si>
  <si>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</si>
  <si>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</si>
  <si>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</si>
  <si>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</si>
  <si>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</si>
  <si>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</si>
  <si>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</si>
  <si>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</si>
  <si>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</si>
  <si>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</si>
  <si>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</si>
  <si>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</si>
  <si>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</si>
  <si>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</si>
  <si>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</si>
  <si>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</si>
  <si>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</si>
  <si>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</si>
  <si>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</si>
  <si>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</si>
  <si>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</si>
  <si>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</si>
  <si>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</si>
  <si>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</si>
  <si>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</si>
  <si>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</si>
  <si>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</si>
  <si>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</si>
  <si>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</si>
  <si>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</si>
  <si>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</si>
  <si>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</si>
  <si>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</si>
  <si>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</si>
  <si>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</si>
  <si>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</si>
  <si>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</si>
  <si>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</si>
  <si>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</si>
  <si>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</si>
  <si>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</si>
  <si>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</si>
  <si>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</si>
  <si>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</si>
  <si>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</si>
  <si>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</si>
  <si>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</si>
  <si>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</si>
  <si>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</si>
  <si>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</si>
  <si>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</si>
  <si>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</si>
  <si>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</si>
  <si>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</si>
  <si>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</si>
  <si>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</si>
  <si>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</si>
  <si>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</si>
  <si>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</si>
  <si>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</si>
  <si>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</si>
  <si>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</si>
  <si>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</si>
  <si>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</si>
  <si>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</si>
  <si>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</si>
  <si>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</si>
  <si>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</si>
  <si>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</si>
  <si>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</si>
  <si>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</si>
  <si>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</si>
  <si>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</si>
  <si>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</si>
  <si>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</si>
  <si>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</si>
  <si>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</si>
  <si>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</si>
  <si>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</si>
  <si>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</si>
  <si>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</si>
  <si>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</si>
  <si>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</si>
  <si>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</si>
  <si>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</si>
  <si>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</si>
  <si>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</si>
  <si>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</si>
  <si>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</si>
  <si>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</si>
  <si>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</si>
  <si>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</si>
  <si>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</si>
  <si>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</si>
  <si>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</si>
  <si>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</si>
  <si>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</si>
  <si>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</si>
  <si>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</si>
  <si>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</si>
  <si>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</si>
  <si>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</si>
  <si>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</si>
  <si>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</si>
  <si>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</si>
  <si>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</si>
  <si>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</si>
  <si>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</si>
  <si>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</si>
  <si>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</si>
  <si>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</si>
  <si>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</si>
  <si>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</si>
  <si>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</si>
  <si>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</si>
  <si>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</si>
  <si>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</si>
  <si>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</si>
  <si>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</si>
  <si>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</si>
  <si>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</si>
  <si>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</si>
  <si>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</si>
  <si>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</si>
  <si>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</si>
  <si>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</si>
  <si>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</si>
  <si>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</si>
  <si>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</si>
  <si>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</si>
  <si>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</si>
  <si>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</si>
  <si>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</si>
  <si>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</si>
  <si>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</si>
  <si>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</si>
  <si>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</si>
  <si>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</si>
  <si>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</si>
  <si>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</si>
  <si>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</si>
  <si>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</si>
  <si>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</si>
  <si>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</si>
  <si>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</si>
  <si>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</si>
  <si>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</si>
  <si>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</si>
  <si>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</si>
  <si>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</si>
  <si>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</si>
  <si>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</si>
  <si>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</si>
  <si>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</si>
  <si>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</si>
  <si>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</si>
  <si>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</si>
  <si>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</si>
  <si>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</si>
  <si>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</si>
  <si>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</si>
  <si>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</si>
  <si>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</si>
  <si>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</si>
  <si>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</si>
  <si>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</si>
  <si>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</si>
  <si>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</si>
  <si>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</si>
  <si>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</si>
  <si>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</si>
  <si>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</si>
  <si>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</si>
  <si>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</si>
  <si>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</si>
  <si>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</si>
  <si>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</si>
  <si>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</si>
  <si>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</si>
  <si>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</si>
  <si>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</si>
  <si>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</si>
  <si>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</si>
  <si>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</si>
  <si>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</si>
  <si>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</si>
  <si>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</si>
  <si>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</si>
  <si>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</si>
  <si>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</si>
  <si>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</si>
  <si>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</si>
  <si>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</si>
  <si>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</si>
  <si>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</si>
  <si>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</si>
  <si>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</si>
  <si>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</si>
  <si>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</si>
  <si>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</si>
  <si>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</si>
  <si>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</si>
  <si>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</si>
  <si>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</si>
  <si>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</si>
  <si>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</si>
  <si>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</si>
  <si>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</si>
  <si>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</si>
  <si>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</si>
  <si>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</si>
  <si>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</si>
  <si>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</si>
  <si>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</si>
  <si>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</si>
  <si>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</si>
  <si>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</si>
  <si>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</si>
  <si>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</si>
  <si>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</si>
  <si>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</si>
  <si>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</si>
  <si>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</si>
  <si>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</si>
  <si>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</si>
  <si>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</si>
  <si>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</si>
  <si>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</si>
  <si>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</si>
  <si>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</si>
  <si>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</si>
  <si>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</si>
  <si>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</si>
  <si>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</si>
  <si>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</si>
  <si>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</si>
  <si>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</si>
  <si>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</si>
  <si>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</si>
  <si>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</si>
  <si>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</si>
  <si>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</si>
  <si>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</si>
  <si>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</si>
  <si>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</si>
  <si>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</si>
  <si>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</si>
  <si>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</si>
  <si>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</si>
  <si>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</si>
  <si>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</si>
  <si>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</si>
  <si>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</si>
  <si>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市本级一般公共预算收入决算表</t>
  </si>
  <si>
    <t>市本级一般公共预算支出决算表</t>
  </si>
  <si>
    <t>市本级一般公共预算基本支出经济分类决算数</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</si>
  <si>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</si>
  <si>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</si>
  <si>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</si>
  <si>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</si>
  <si>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</si>
  <si>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</si>
  <si>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</si>
  <si>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</si>
  <si>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</si>
  <si>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</si>
  <si>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</si>
  <si>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</si>
  <si>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</si>
  <si>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</si>
  <si>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</si>
  <si>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</si>
  <si>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</si>
  <si>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</si>
  <si>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</si>
  <si>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</si>
  <si>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</si>
  <si>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</si>
  <si>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</si>
  <si>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</si>
  <si>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</si>
  <si>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</si>
  <si>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</si>
  <si>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</si>
  <si>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</si>
  <si>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</si>
  <si>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</si>
  <si>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</si>
  <si>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</si>
  <si>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</si>
  <si>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</si>
  <si>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</si>
  <si>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</si>
  <si>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</si>
  <si>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</si>
  <si>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</si>
  <si>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</si>
  <si>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</si>
  <si>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</si>
  <si>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</si>
  <si>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</si>
  <si>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</si>
  <si>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</si>
  <si>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</si>
  <si>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</si>
  <si>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</si>
  <si>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</si>
  <si>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</si>
  <si>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</si>
  <si>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</si>
  <si>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</si>
  <si>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</si>
  <si>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</si>
  <si>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</si>
  <si>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</si>
  <si>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</si>
  <si>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</si>
  <si>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市对区税收返还决算表</t>
  </si>
  <si>
    <t>项目</t>
  </si>
  <si>
    <t>地区名称</t>
  </si>
  <si>
    <t>鄂城区</t>
  </si>
  <si>
    <t>华容区</t>
  </si>
  <si>
    <t>梁子湖区</t>
  </si>
  <si>
    <t>葛店开发区</t>
  </si>
  <si>
    <t>临空经济区</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</si>
  <si>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</si>
  <si>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</si>
  <si>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</si>
  <si>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</si>
  <si>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</si>
  <si>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增值税“五五分享”税收返还支出（营改增）</t>
  </si>
  <si>
    <t xml:space="preserve">   其他返还性支出（体制调整核定返还基数）</t>
  </si>
  <si>
    <t>一般性转移支付决算表</t>
  </si>
  <si>
    <t>地区</t>
  </si>
  <si>
    <t>一般公共预算专项转移支付分地区、分项目决算表</t>
  </si>
  <si>
    <t>项目名称</t>
  </si>
  <si>
    <t>一般公共预算资金</t>
  </si>
  <si>
    <t>涉台园区及台资企业奖励扶持资金</t>
  </si>
  <si>
    <t>全省县级纪检监察机关办案补助转移支付</t>
  </si>
  <si>
    <t>湖北省机构编制以奖代补资金</t>
  </si>
  <si>
    <t>省级信访解难资金2</t>
  </si>
  <si>
    <t>基层共青团工作经费</t>
  </si>
  <si>
    <t>基层财政监管能力资金</t>
  </si>
  <si>
    <t>市场综合执法非税下区</t>
  </si>
  <si>
    <t>红旗示范党组织及“五比”考核红旗示范、先进、进位村(社区)奖励资金</t>
  </si>
  <si>
    <t>人才专项经费(区级)</t>
  </si>
  <si>
    <t>乡镇干部特殊岗位补助经费</t>
  </si>
  <si>
    <t>市级财政业务管理经费</t>
  </si>
  <si>
    <t>药品监管补助资金(市县)</t>
  </si>
  <si>
    <t>第二批食品监管补助资金</t>
  </si>
  <si>
    <t>湖北-武汉台湾周鄂州分会场活动经费</t>
  </si>
  <si>
    <t>华创会“花湖之约”临空经济区专场活动经费</t>
  </si>
  <si>
    <t>全省“扫黄打非”专项资金</t>
  </si>
  <si>
    <t>（市级）2023年基层财政监管能力建设资金</t>
  </si>
  <si>
    <t>国防</t>
  </si>
  <si>
    <t>中央军民融合发展专项资金</t>
  </si>
  <si>
    <t>有关发展专项转移支付</t>
  </si>
  <si>
    <t>梧桐湖审判法庭工程欠款</t>
  </si>
  <si>
    <t>鄂城区划转基数</t>
  </si>
  <si>
    <t>“鄂州名师”工作室建设</t>
  </si>
  <si>
    <t>科技创新专项资金</t>
  </si>
  <si>
    <t>省级高质量-晋级提能配套资金(市级)</t>
  </si>
  <si>
    <t>科技计划项目及奖补项目转移支付资金</t>
  </si>
  <si>
    <t>2023年中小企业成长工程奖励(市级))</t>
  </si>
  <si>
    <t>2021、2022年度新增省级专精特新中小企业奖补资金</t>
  </si>
  <si>
    <t>2023年省级制造业高质量发展-晋级提能市级配套资金</t>
  </si>
  <si>
    <t>科技创新专项资金—转移性支出项目</t>
  </si>
  <si>
    <t>其他科技支出</t>
  </si>
  <si>
    <t>省级预算内基本建设资金</t>
  </si>
  <si>
    <t>宣传文化旅游发展专项资金</t>
  </si>
  <si>
    <t>旅游发展专项资金</t>
  </si>
  <si>
    <t>省级预算内基本建设资金(线上)</t>
  </si>
  <si>
    <t>残疾人两补</t>
  </si>
  <si>
    <t>社会救助市级补助</t>
  </si>
  <si>
    <t>鄂城区城市社区工作者薪酬</t>
  </si>
  <si>
    <t>残疾人两项补贴市级补助</t>
  </si>
  <si>
    <t>义务兵优待</t>
  </si>
  <si>
    <t>自主就业退役士兵补助</t>
  </si>
  <si>
    <t>计划生育和基本生育</t>
  </si>
  <si>
    <t>重大传染病防控项目</t>
  </si>
  <si>
    <t>基本公共卫生服务补助</t>
  </si>
  <si>
    <t>严重精神障碍患者“以奖代补”补助资金</t>
  </si>
  <si>
    <t>乡镇医护人员岗位补助</t>
  </si>
  <si>
    <t>中央农村环境整治资金</t>
  </si>
  <si>
    <t>中央水污染防治</t>
  </si>
  <si>
    <t>基建支出</t>
  </si>
  <si>
    <t>中央农村厕所革命整村推进奖补资金</t>
  </si>
  <si>
    <t>乡村振兴专项(下区)</t>
  </si>
  <si>
    <t>华中区域应急物资供应链与集配中心项目土地费用</t>
  </si>
  <si>
    <t>涉农补贴工作经费（市级）</t>
  </si>
  <si>
    <t>市级乡村振兴专项资金</t>
  </si>
  <si>
    <t>农村厕所革命</t>
  </si>
  <si>
    <t>农村综合改革转移支付</t>
  </si>
  <si>
    <t>2023年第二批省级农村综合改革转移支付</t>
  </si>
  <si>
    <t>2023年农村公益事业建设项目支出</t>
  </si>
  <si>
    <t>中央农村厕所革命整村推进项目</t>
  </si>
  <si>
    <t>2022年农村厕所革命市级配套项目</t>
  </si>
  <si>
    <t>2023年中央农村厕所革命整村推进财政奖补资金</t>
  </si>
  <si>
    <t>化解村级债务奖励资金</t>
  </si>
  <si>
    <t>2022年省级化债奖励资金</t>
  </si>
  <si>
    <t>创业担保贷款贴息</t>
  </si>
  <si>
    <t>省级制造业高质量发展专项资金</t>
  </si>
  <si>
    <t>中央中小企业发展专项资金</t>
  </si>
  <si>
    <t>服务业小微企业房屋租金补贴</t>
  </si>
  <si>
    <t>鄂州空港保税区(一期)口岸作业区项目</t>
  </si>
  <si>
    <t>湖北省企业上市奖励</t>
  </si>
  <si>
    <t>市级外经贸发展专项资金</t>
  </si>
  <si>
    <t>中央外经贸发展专项资金</t>
  </si>
  <si>
    <t>省级外经贸发展专项资金</t>
  </si>
  <si>
    <t>拨付中央外经贸发展专项资金</t>
  </si>
  <si>
    <t>全域国土综合整治项目</t>
  </si>
  <si>
    <t>省级耕地保护(基础补助)资金</t>
  </si>
  <si>
    <t>耕地保护激励项目</t>
  </si>
  <si>
    <t>自然资源灾害防治体系建设</t>
  </si>
  <si>
    <t>市级地质灾害专项治理资金</t>
  </si>
  <si>
    <t>中央自然灾害建设体系防治补助资金</t>
  </si>
  <si>
    <t>一体化生态保护修复工程</t>
  </si>
  <si>
    <t>乡镇春节慰问资金</t>
  </si>
  <si>
    <t>其他专项转移支付资金</t>
  </si>
  <si>
    <t>基层财政监管能力建设</t>
  </si>
  <si>
    <t>2023年村两委报酬及村级运转经费保障</t>
  </si>
  <si>
    <t>全市一般债务限额和余额情况表</t>
  </si>
  <si>
    <t>一般债务
限额(预算数)</t>
  </si>
  <si>
    <t>一般债务
余额</t>
  </si>
  <si>
    <t>鄂州市</t>
  </si>
  <si>
    <t>市本级</t>
  </si>
  <si>
    <t>——鄂城区</t>
  </si>
  <si>
    <t>——临空经济区</t>
  </si>
  <si>
    <t>——华容区</t>
  </si>
  <si>
    <t>——葛店经开区</t>
  </si>
  <si>
    <t>全市政府性基金收入决算表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</si>
  <si>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</si>
  <si>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</si>
  <si>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</si>
  <si>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</si>
  <si>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</si>
  <si>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</si>
  <si>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</si>
  <si>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</si>
  <si>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</si>
  <si>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</si>
  <si>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</si>
  <si>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</si>
  <si>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</si>
  <si>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</si>
  <si>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</si>
  <si>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</si>
  <si>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</si>
  <si>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</si>
  <si>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</si>
  <si>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</si>
  <si>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</si>
  <si>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</si>
  <si>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</si>
  <si>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</si>
  <si>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</si>
  <si>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</si>
  <si>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</si>
  <si>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</si>
  <si>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</si>
  <si>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</si>
  <si>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</si>
  <si>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</si>
  <si>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</si>
  <si>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</si>
  <si>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</si>
  <si>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</si>
  <si>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</si>
  <si>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</si>
  <si>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</si>
  <si>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</si>
  <si>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</si>
  <si>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</si>
  <si>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</si>
  <si>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</si>
  <si>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</si>
  <si>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</si>
  <si>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</si>
  <si>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</si>
  <si>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</si>
  <si>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</si>
  <si>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</si>
  <si>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</si>
  <si>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</si>
  <si>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</si>
  <si>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</si>
  <si>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</si>
  <si>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</si>
  <si>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</si>
  <si>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</si>
  <si>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</si>
  <si>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</si>
  <si>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</si>
  <si>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</si>
  <si>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</si>
  <si>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</si>
  <si>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</si>
  <si>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</si>
  <si>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</si>
  <si>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</si>
  <si>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</si>
  <si>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全市政府性基金支出决算表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</si>
  <si>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</si>
  <si>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</si>
  <si>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</si>
  <si>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</si>
  <si>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</si>
  <si>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</si>
  <si>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</si>
  <si>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</si>
  <si>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</si>
  <si>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</si>
  <si>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</si>
  <si>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</si>
  <si>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</si>
  <si>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</si>
  <si>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</si>
  <si>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</si>
  <si>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</si>
  <si>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</si>
  <si>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</si>
  <si>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</si>
  <si>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</si>
  <si>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</si>
  <si>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</si>
  <si>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</si>
  <si>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</si>
  <si>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</si>
  <si>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</si>
  <si>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</si>
  <si>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</si>
  <si>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</si>
  <si>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</si>
  <si>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</si>
  <si>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</si>
  <si>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</si>
  <si>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</si>
  <si>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</si>
  <si>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</si>
  <si>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</si>
  <si>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</si>
  <si>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</si>
  <si>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</si>
  <si>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</si>
  <si>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</si>
  <si>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</si>
  <si>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</si>
  <si>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</si>
  <si>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</si>
  <si>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</si>
  <si>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</si>
  <si>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</si>
  <si>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</si>
  <si>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</si>
  <si>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</si>
  <si>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</si>
  <si>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</si>
  <si>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</si>
  <si>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</si>
  <si>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</si>
  <si>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</si>
  <si>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</si>
  <si>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</si>
  <si>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</si>
  <si>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</si>
  <si>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</si>
  <si>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</si>
  <si>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</si>
  <si>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</si>
  <si>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</si>
  <si>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</si>
  <si>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</si>
  <si>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</si>
  <si>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</si>
  <si>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</si>
  <si>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</si>
  <si>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</si>
  <si>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</si>
  <si>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</si>
  <si>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</si>
  <si>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</si>
  <si>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</si>
  <si>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</si>
  <si>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</si>
  <si>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</si>
  <si>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</si>
  <si>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</si>
  <si>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</si>
  <si>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</si>
  <si>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</si>
  <si>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</si>
  <si>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</si>
  <si>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</si>
  <si>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</si>
  <si>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</si>
  <si>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</si>
  <si>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</si>
  <si>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</si>
  <si>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</si>
  <si>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</si>
  <si>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</si>
  <si>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</si>
  <si>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</si>
  <si>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</si>
  <si>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</si>
  <si>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</si>
  <si>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</si>
  <si>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</si>
  <si>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</si>
  <si>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</si>
  <si>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</si>
  <si>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</si>
  <si>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</si>
  <si>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</si>
  <si>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</si>
  <si>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</si>
  <si>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</si>
  <si>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</si>
  <si>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</si>
  <si>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</si>
  <si>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</si>
  <si>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</si>
  <si>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</si>
  <si>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</si>
  <si>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</si>
  <si>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</si>
  <si>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</si>
  <si>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</si>
  <si>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</si>
  <si>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</si>
  <si>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</si>
  <si>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</si>
  <si>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</si>
  <si>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</si>
  <si>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</si>
  <si>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</si>
  <si>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</si>
  <si>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</si>
  <si>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</si>
  <si>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</si>
  <si>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</si>
  <si>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</si>
  <si>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</si>
  <si>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</si>
  <si>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</si>
  <si>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</si>
  <si>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</si>
  <si>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</si>
  <si>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</si>
  <si>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</si>
  <si>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</si>
  <si>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</si>
  <si>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</si>
  <si>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</si>
  <si>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</si>
  <si>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</si>
  <si>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</si>
  <si>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</si>
  <si>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</si>
  <si>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</si>
  <si>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</si>
  <si>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</si>
  <si>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</si>
  <si>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</si>
  <si>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</si>
  <si>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</si>
  <si>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</si>
  <si>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</si>
  <si>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</si>
  <si>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</si>
  <si>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</si>
  <si>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</si>
  <si>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</si>
  <si>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</si>
  <si>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</si>
  <si>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</si>
  <si>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</si>
  <si>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</si>
  <si>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</si>
  <si>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</si>
  <si>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</si>
  <si>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</si>
  <si>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</si>
  <si>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</si>
  <si>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</si>
  <si>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</si>
  <si>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</si>
  <si>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</si>
  <si>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</si>
  <si>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</si>
  <si>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</si>
  <si>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</si>
  <si>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</si>
  <si>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</si>
  <si>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</si>
  <si>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</si>
  <si>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</si>
  <si>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</si>
  <si>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</si>
  <si>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</si>
  <si>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</si>
  <si>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</si>
  <si>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</si>
  <si>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</si>
  <si>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</si>
  <si>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</si>
  <si>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</si>
  <si>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</si>
  <si>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</si>
  <si>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</si>
  <si>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</si>
  <si>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</si>
  <si>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</si>
  <si>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</si>
  <si>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</si>
  <si>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</si>
  <si>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</si>
  <si>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</si>
  <si>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</si>
  <si>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</si>
  <si>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</si>
  <si>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</si>
  <si>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</si>
  <si>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</si>
  <si>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</si>
  <si>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</si>
  <si>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</si>
  <si>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</si>
  <si>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</si>
  <si>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</si>
  <si>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</si>
  <si>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</si>
  <si>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市本级政府性基金收入决算表</t>
  </si>
  <si>
    <t>市本级政府性基金支出决算表</t>
  </si>
  <si>
    <t xml:space="preserve">政府性基金专项转移支付分地区、分项目决算表 </t>
  </si>
  <si>
    <t>政府性基金预算资金</t>
  </si>
  <si>
    <t>社会保障和就业</t>
  </si>
  <si>
    <t>2022年中央水库移民扶持基金</t>
  </si>
  <si>
    <t>中央水库移民扶持基金</t>
  </si>
  <si>
    <t>城乡社区</t>
  </si>
  <si>
    <t>机场土石方补贴</t>
  </si>
  <si>
    <t>“清洁乡村”以奖代补</t>
  </si>
  <si>
    <t>国际机组人员通道</t>
  </si>
  <si>
    <t>土地收储项目</t>
  </si>
  <si>
    <t>春节前兑付工程款(对下转移支付)</t>
  </si>
  <si>
    <t>城建基础设施建设项目(对下转移支付)</t>
  </si>
  <si>
    <t>既有住宅增设电梯补助</t>
  </si>
  <si>
    <t>解决氧化塘地块清退相关资金</t>
  </si>
  <si>
    <t>拨付华容区土地出让金</t>
  </si>
  <si>
    <t>拨付鄂城区土地出让金</t>
  </si>
  <si>
    <t>武阳高速项目被征地农民养老保险补偿</t>
  </si>
  <si>
    <t>其他城乡社区支出</t>
  </si>
  <si>
    <t>农林水</t>
  </si>
  <si>
    <t>湖北省大中型水库库区基金</t>
  </si>
  <si>
    <t>中央集中彩票公益金支持社会福利事业专项资金</t>
  </si>
  <si>
    <t>社会工作服务与社会组织培育引导补助资金</t>
  </si>
  <si>
    <t>经济困难高龄、失能老年人补贴</t>
  </si>
  <si>
    <t>社会事务专项补助</t>
  </si>
  <si>
    <t>残疾人基本精准康复服务经费</t>
  </si>
  <si>
    <t>社会养老服务体系建设转移支付资金</t>
  </si>
  <si>
    <t>特困失能人员集中供养建设</t>
  </si>
  <si>
    <t>福利中心维修改造</t>
  </si>
  <si>
    <t>养老服务体系建设</t>
  </si>
  <si>
    <t>中央专项彩票公益金支持残疾人事业发展</t>
  </si>
  <si>
    <t>百校人道公益荆楚行</t>
  </si>
  <si>
    <t>福利彩票公益金支持社会福利事业专项</t>
  </si>
  <si>
    <t>省级福利彩票公益金市县分成资金</t>
  </si>
  <si>
    <t>中央专项彩票公益金支持地方社会公益事业发展资金</t>
  </si>
  <si>
    <t>全市专项债务限额和余额情况表</t>
  </si>
  <si>
    <t>专项债务
限额(预算数)</t>
  </si>
  <si>
    <t>专项债务
余额</t>
  </si>
  <si>
    <t>全市国有资本经营收入决算表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</si>
  <si>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</si>
  <si>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</si>
  <si>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</si>
  <si>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</si>
  <si>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</si>
  <si>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</si>
  <si>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</si>
  <si>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</si>
  <si>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</si>
  <si>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</si>
  <si>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</si>
  <si>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</si>
  <si>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</si>
  <si>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</si>
  <si>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</si>
  <si>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</si>
  <si>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</si>
  <si>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</si>
  <si>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</si>
  <si>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</si>
  <si>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</si>
  <si>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</si>
  <si>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</si>
  <si>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</si>
  <si>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</si>
  <si>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</si>
  <si>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</si>
  <si>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</si>
  <si>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</si>
  <si>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</si>
  <si>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</si>
  <si>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</si>
  <si>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</si>
  <si>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</si>
  <si>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</si>
  <si>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</si>
  <si>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</si>
  <si>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</si>
  <si>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</si>
  <si>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</si>
  <si>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</si>
  <si>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</si>
  <si>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</si>
  <si>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</si>
  <si>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</si>
  <si>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</si>
  <si>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</si>
  <si>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</si>
  <si>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</si>
  <si>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</si>
  <si>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</si>
  <si>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</si>
  <si>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</si>
  <si>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</si>
  <si>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</si>
  <si>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</si>
  <si>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</si>
  <si>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</si>
  <si>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</si>
  <si>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</si>
  <si>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</si>
  <si>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</si>
  <si>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</si>
  <si>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</si>
  <si>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</si>
  <si>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</si>
  <si>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</si>
  <si>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</si>
  <si>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</si>
  <si>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</si>
  <si>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</si>
  <si>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市本级国有资本经营收入决算表</t>
  </si>
  <si>
    <t>市本级国有资本经营支出决算表</t>
  </si>
  <si>
    <t>国有资本经营预算专项转移支付分地区、分项目决算表</t>
  </si>
  <si>
    <t>国有资本经营预算资金</t>
  </si>
  <si>
    <t>省属国有企业退休人员社会化管理补助资金</t>
  </si>
  <si>
    <t>国有企业退休人员社会化管理补助金</t>
  </si>
  <si>
    <t>全市社会保险基金收入决算表</t>
  </si>
  <si>
    <t>收入合计</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</si>
  <si>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</si>
  <si>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</si>
  <si>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</si>
  <si>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</si>
  <si>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</si>
  <si>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</si>
  <si>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</si>
  <si>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</si>
  <si>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</si>
  <si>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</si>
  <si>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</si>
  <si>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</si>
  <si>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</si>
  <si>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</si>
  <si>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全市社会保险基金支出决算表</t>
  </si>
  <si>
    <t>支出合计</t>
  </si>
  <si>
    <t xml:space="preserve">   其中:社会保险待遇支出</t>
  </si>
  <si>
    <t xml:space="preserve">        转移支出</t>
  </si>
  <si>
    <t xml:space="preserve">        其他支出</t>
  </si>
  <si>
    <t xml:space="preserve">        全国统筹调剂资金支出</t>
  </si>
  <si>
    <t>市本级社会保险基金收入决算表</t>
  </si>
  <si>
    <t>市本级社会保险基金支出决算表</t>
  </si>
  <si>
    <t>市本级城乡居民基本养老保险基金收支决算表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</si>
  <si>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</si>
  <si>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</si>
  <si>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</si>
  <si>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r>
      <rPr>
        <sz val="10"/>
        <color indexed="8"/>
        <rFont val="Times New Roman"/>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</si>
  <si>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</si>
  <si>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</si>
  <si>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</si>
  <si>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0"/>
      </rPr>
      <t xml:space="preserve">    </t>
    </r>
    <r>
      <rPr>
        <sz val="10"/>
        <color indexed="8"/>
        <rFont val="宋体"/>
        <charset val="134"/>
      </rPr>
      <t>其中：财政对基础养老金的补贴</t>
    </r>
  </si>
  <si>
    <t>四、转移支出</t>
  </si>
  <si>
    <r>
      <rPr>
        <sz val="10"/>
        <color indexed="8"/>
        <rFont val="Times New Roman"/>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</si>
  <si>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</si>
  <si>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</si>
  <si>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</si>
  <si>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</si>
  <si>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</si>
  <si>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</si>
  <si>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</si>
  <si>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</si>
  <si>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</si>
  <si>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</si>
  <si>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</si>
  <si>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</si>
  <si>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</si>
  <si>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</si>
  <si>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</si>
  <si>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</si>
  <si>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</si>
  <si>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</si>
  <si>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说明：本表无数据</t>
  </si>
  <si>
    <t>市本级机关事业单位基本养老保险基金收支决算表</t>
  </si>
  <si>
    <t>项      目</t>
  </si>
  <si>
    <t>金      额</t>
  </si>
  <si>
    <t>一、基本养老保险费收入</t>
  </si>
  <si>
    <t>一、基本养老金支出</t>
  </si>
  <si>
    <t xml:space="preserve">二、财政补贴收入 </t>
  </si>
  <si>
    <t>二、转移支出</t>
  </si>
  <si>
    <t>三、利息收入</t>
  </si>
  <si>
    <t>三、其他支出</t>
  </si>
  <si>
    <t>四、转移收入</t>
  </si>
  <si>
    <t>×</t>
  </si>
  <si>
    <t>五、其他收入</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</si>
  <si>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</si>
  <si>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</si>
  <si>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</si>
  <si>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</si>
  <si>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</si>
  <si>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</si>
  <si>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</si>
  <si>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</si>
  <si>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</si>
  <si>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</si>
  <si>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</si>
  <si>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总    计</t>
  </si>
  <si>
    <t>总   计</t>
  </si>
  <si>
    <t>市本级职工基本医疗保险（含生育保险）基金收支决算表</t>
  </si>
  <si>
    <t>小      计</t>
  </si>
  <si>
    <t>基本医疗保险统筹基金（含单建统筹）</t>
  </si>
  <si>
    <t>基本医疗保险
个人账户基金</t>
  </si>
  <si>
    <t>一、基本医疗保险费收入</t>
  </si>
  <si>
    <t>一、基本医疗保险待遇支出</t>
  </si>
  <si>
    <t xml:space="preserve">    其中：单位缴费</t>
  </si>
  <si>
    <t>　  其中：住院费用支出</t>
  </si>
  <si>
    <t xml:space="preserve">          个人缴费</t>
  </si>
  <si>
    <t>　        门诊费用支出</t>
  </si>
  <si>
    <t xml:space="preserve">          生育医疗费用支出</t>
  </si>
  <si>
    <t xml:space="preserve">    其中：对医保基金负担新冠病毒疫苗及接种费用的补助</t>
  </si>
  <si>
    <t xml:space="preserve">          生育津贴支出</t>
  </si>
  <si>
    <t>总      计</t>
  </si>
  <si>
    <t>市本级城乡居民基本医疗保险基金收支决算表</t>
  </si>
  <si>
    <t>项          目</t>
  </si>
  <si>
    <t>金    额</t>
  </si>
  <si>
    <t xml:space="preserve">    其中：集体扶持收入</t>
  </si>
  <si>
    <t>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</si>
  <si>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</si>
  <si>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</si>
  <si>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</si>
  <si>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</si>
  <si>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</si>
  <si>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 xml:space="preserve">            对医保基金负担新冠病毒疫苗及接种费用的补助</t>
  </si>
  <si>
    <t>四、其他收入</t>
  </si>
  <si>
    <t>五、本年收入小计</t>
  </si>
  <si>
    <t>六、上级补助收入</t>
  </si>
  <si>
    <t>七、下级上解收入</t>
  </si>
  <si>
    <t>八、本年收入合计</t>
  </si>
  <si>
    <t>九、上年结余</t>
  </si>
  <si>
    <t>总        计</t>
  </si>
  <si>
    <t>总         计</t>
  </si>
  <si>
    <t>市本级工伤保险基金收支决算表</t>
  </si>
  <si>
    <t>一、工伤保险费收入</t>
  </si>
  <si>
    <t>一、工伤保险待遇支出</t>
  </si>
  <si>
    <t xml:space="preserve">    其中：公务员工伤保险费收入</t>
  </si>
  <si>
    <t xml:space="preserve">    其中：工伤医疗待遇支出</t>
  </si>
  <si>
    <t>二、职业伤害保障费收入（试点）</t>
  </si>
  <si>
    <t xml:space="preserve">          伤残待遇支出</t>
  </si>
  <si>
    <t>三、财政补贴收入</t>
  </si>
  <si>
    <t xml:space="preserve">          工亡待遇支出</t>
  </si>
  <si>
    <t>二、劳动能力鉴定支出</t>
  </si>
  <si>
    <t xml:space="preserve">五、其他收入   </t>
  </si>
  <si>
    <t>三、工伤预防费用支出</t>
  </si>
  <si>
    <t>四、职业伤害保障支出（试点）</t>
  </si>
  <si>
    <t xml:space="preserve">    其中：职业伤害保障待遇支出</t>
  </si>
  <si>
    <t xml:space="preserve">          职业伤害保障劳动能力鉴定支出</t>
  </si>
  <si>
    <t xml:space="preserve">          职业伤害保障委托承办费用支出</t>
  </si>
  <si>
    <t xml:space="preserve">八、上解上级支出 </t>
  </si>
  <si>
    <t xml:space="preserve">    其中：储备金</t>
  </si>
  <si>
    <t>市本级失业保险基金收支决算表</t>
  </si>
  <si>
    <t>决算表</t>
  </si>
  <si>
    <t>一、失业保险费收入</t>
  </si>
  <si>
    <t>一、失业保险金支出</t>
  </si>
  <si>
    <t>二、基本医疗保险费支出</t>
  </si>
  <si>
    <t>三、丧葬补助金和抚恤金支出</t>
  </si>
  <si>
    <t xml:space="preserve">四、转移收入 </t>
  </si>
  <si>
    <t>四、职业培训和职业介绍补贴支出</t>
  </si>
  <si>
    <t>五、其他费用支出</t>
  </si>
  <si>
    <t>六、稳定岗位补贴（稳岗返还）支出</t>
  </si>
  <si>
    <t>七、技能提升补贴支出</t>
  </si>
  <si>
    <t xml:space="preserve">八、转移支出 </t>
  </si>
  <si>
    <t>九、其他支出</t>
  </si>
  <si>
    <t>十、本年支出小计</t>
  </si>
  <si>
    <t>十一、补助下级支出</t>
  </si>
  <si>
    <t xml:space="preserve">十二、上解上级支出 </t>
  </si>
  <si>
    <t>十三、本年支出合计</t>
  </si>
  <si>
    <t>十四、本年收支结余</t>
  </si>
  <si>
    <t>十五、年末滚存结余</t>
  </si>
  <si>
    <t>地方政府债券转贷情况表</t>
  </si>
  <si>
    <r>
      <rPr>
        <sz val="11"/>
        <rFont val="SimSun"/>
        <charset val="134"/>
      </rPr>
      <t>单位：万元</t>
    </r>
  </si>
  <si>
    <t>债券名称</t>
  </si>
  <si>
    <t>债券编码</t>
  </si>
  <si>
    <t>债券类型</t>
  </si>
  <si>
    <t>转贷全市
债券额度</t>
  </si>
  <si>
    <t>转贷市本级
债券额度</t>
  </si>
  <si>
    <t>发行时间（年/月/日）</t>
  </si>
  <si>
    <t>债券
利率(%)</t>
  </si>
  <si>
    <t>债券
期限</t>
  </si>
  <si>
    <r>
      <rPr>
        <b/>
        <sz val="12"/>
        <rFont val="SimSun"/>
        <charset val="134"/>
      </rPr>
      <t>一、新增债券</t>
    </r>
  </si>
  <si>
    <r>
      <rPr>
        <b/>
        <sz val="12"/>
        <rFont val="Times New Roman"/>
        <charset val="0"/>
      </rPr>
      <t>1.</t>
    </r>
    <r>
      <rPr>
        <b/>
        <sz val="12"/>
        <rFont val="SimSun"/>
        <charset val="134"/>
      </rPr>
      <t>一般债券</t>
    </r>
  </si>
  <si>
    <t xml:space="preserve"> </t>
  </si>
  <si>
    <t>2023年湖北省政府一般债券（一期）</t>
  </si>
  <si>
    <t>173980</t>
  </si>
  <si>
    <t>一般债券</t>
  </si>
  <si>
    <t>2023-01-16</t>
  </si>
  <si>
    <t>2.9500</t>
  </si>
  <si>
    <t>7年</t>
  </si>
  <si>
    <t>2023年湖北省政府一般债券（二期）</t>
  </si>
  <si>
    <t>173981</t>
  </si>
  <si>
    <t>2.9700</t>
  </si>
  <si>
    <t>10年</t>
  </si>
  <si>
    <t>2023年湖北省政府一般债券（三期）</t>
  </si>
  <si>
    <t>173982</t>
  </si>
  <si>
    <t>3.1000</t>
  </si>
  <si>
    <t>15年</t>
  </si>
  <si>
    <t>2023年湖北省政府一般债券（六期）</t>
  </si>
  <si>
    <t>2371169</t>
  </si>
  <si>
    <t>2023-09-21</t>
  </si>
  <si>
    <t>2.8700</t>
  </si>
  <si>
    <r>
      <rPr>
        <b/>
        <sz val="12"/>
        <rFont val="Times New Roman"/>
        <charset val="0"/>
      </rPr>
      <t>2.</t>
    </r>
    <r>
      <rPr>
        <b/>
        <sz val="12"/>
        <rFont val="SimSun"/>
        <charset val="134"/>
      </rPr>
      <t>专项债券</t>
    </r>
  </si>
  <si>
    <t>2023年湖北省政府专项债券（二十七期）</t>
  </si>
  <si>
    <t>101955</t>
  </si>
  <si>
    <t>其他项目收益专项债券</t>
  </si>
  <si>
    <t>2023-03-13</t>
  </si>
  <si>
    <t>3.3900</t>
  </si>
  <si>
    <t>30年</t>
  </si>
  <si>
    <t>2023年湖北省政府专项债券（三期）</t>
  </si>
  <si>
    <t>173985</t>
  </si>
  <si>
    <t>2023年湖北省政府专项债券（四期）</t>
  </si>
  <si>
    <t>173986</t>
  </si>
  <si>
    <t>2023年湖北省政府专项债券（五期）</t>
  </si>
  <si>
    <t>173987</t>
  </si>
  <si>
    <t>3.1800</t>
  </si>
  <si>
    <t>20年</t>
  </si>
  <si>
    <t>2023年湖北省政府专项债券（六期）</t>
  </si>
  <si>
    <t>173988</t>
  </si>
  <si>
    <t>3.3300</t>
  </si>
  <si>
    <t>2023年湖北省政府专项债券（十七期）</t>
  </si>
  <si>
    <t>198179</t>
  </si>
  <si>
    <t>2023-02-22</t>
  </si>
  <si>
    <t>3.1500</t>
  </si>
  <si>
    <t>2023年湖北省政府专项债券（十八期）</t>
  </si>
  <si>
    <t>198180</t>
  </si>
  <si>
    <t>3.0000</t>
  </si>
  <si>
    <t>2023年湖北省政府专项债券（十九期）</t>
  </si>
  <si>
    <t>198181</t>
  </si>
  <si>
    <t>2023年湖北省政府专项债券（二十期）</t>
  </si>
  <si>
    <t>198182</t>
  </si>
  <si>
    <t>3.2300</t>
  </si>
  <si>
    <t>2023年湖北省（武汉市、襄阳市、鄂州市、仙桃市）棚改专项债券（五期）-2023年湖北省政府专项债券（十六期）</t>
  </si>
  <si>
    <t>2305107</t>
  </si>
  <si>
    <t>棚改专项债券</t>
  </si>
  <si>
    <t>2023-02-01</t>
  </si>
  <si>
    <t>2.9600</t>
  </si>
  <si>
    <t>2023年湖北省政府专项债券（四十四期）</t>
  </si>
  <si>
    <t>2305459</t>
  </si>
  <si>
    <t>2023-05-11</t>
  </si>
  <si>
    <t>3.0700</t>
  </si>
  <si>
    <t>2023年湖北省政府专项债券（五十期）</t>
  </si>
  <si>
    <t>2305509</t>
  </si>
  <si>
    <t>2023-05-24</t>
  </si>
  <si>
    <t>2023年湖北省政府专项债券（五十一期）</t>
  </si>
  <si>
    <t>2305510</t>
  </si>
  <si>
    <t>3.0600</t>
  </si>
  <si>
    <t>2023年湖北省政府专项债券（五十八期）</t>
  </si>
  <si>
    <t>2305607</t>
  </si>
  <si>
    <t>2023-06-19</t>
  </si>
  <si>
    <t>2.9800</t>
  </si>
  <si>
    <t>2023年湖北省政府专项债券（六十五期）</t>
  </si>
  <si>
    <t>2305661</t>
  </si>
  <si>
    <t>2023-06-29</t>
  </si>
  <si>
    <t>2.7700</t>
  </si>
  <si>
    <t>2023年湖北省政府专项债券（六十六期）</t>
  </si>
  <si>
    <t>2305662</t>
  </si>
  <si>
    <t>2.9300</t>
  </si>
  <si>
    <t>2023年湖北省政府专项债券（六十七期）</t>
  </si>
  <si>
    <t>2305663</t>
  </si>
  <si>
    <t>3.0300</t>
  </si>
  <si>
    <t>2023年湖北省政府专项债券（六十八期）</t>
  </si>
  <si>
    <t>2305664</t>
  </si>
  <si>
    <t>3.1300</t>
  </si>
  <si>
    <t>2023年湖北省（武汉市、鄂州市）棚改专项债券（二十一期）-2023年湖北省政府专项债券（六十九期）</t>
  </si>
  <si>
    <t>2305665</t>
  </si>
  <si>
    <t>2.5200</t>
  </si>
  <si>
    <t>5年</t>
  </si>
  <si>
    <t>2023年湖北省政府专项债券（七十四期）</t>
  </si>
  <si>
    <t>2371014</t>
  </si>
  <si>
    <t>2023-08-23</t>
  </si>
  <si>
    <t>2.8300</t>
  </si>
  <si>
    <t>2023年湖北省政府专项债券（七十五期）</t>
  </si>
  <si>
    <t>2371015</t>
  </si>
  <si>
    <t>2023年湖北省政府专项债券（八十期）</t>
  </si>
  <si>
    <t>2371171</t>
  </si>
  <si>
    <t>2.7500</t>
  </si>
  <si>
    <t>2023年湖北省政府专项债券（八十一期）</t>
  </si>
  <si>
    <t>2371172</t>
  </si>
  <si>
    <t>2023年湖北省政府专项债券（八十二期）</t>
  </si>
  <si>
    <t>2371173</t>
  </si>
  <si>
    <t>2023年湖北省政府专项债券（八十三期）</t>
  </si>
  <si>
    <t>2371174</t>
  </si>
  <si>
    <t>3.0800</t>
  </si>
  <si>
    <t>2023年湖北省（武汉市、襄阳市、鄂州市、黄冈市、随州市、恩施州）棚改专项债券（二十七期）-2023年湖北省政府专项债券（八十五期）</t>
  </si>
  <si>
    <t>2371176</t>
  </si>
  <si>
    <t>2.7000</t>
  </si>
  <si>
    <t>2023年湖北省政府专项债券（九十一期）</t>
  </si>
  <si>
    <t>2371374</t>
  </si>
  <si>
    <t>2023-11-21</t>
  </si>
  <si>
    <r>
      <rPr>
        <b/>
        <sz val="12"/>
        <rFont val="SimSun"/>
        <charset val="134"/>
      </rPr>
      <t>二、再融资债券</t>
    </r>
  </si>
  <si>
    <t>2023年湖北省政府再融资一般债券（一期）</t>
  </si>
  <si>
    <t>2305098</t>
  </si>
  <si>
    <t>2.8200</t>
  </si>
  <si>
    <t>2023年湖北省政府再融资一般债券（四期）</t>
  </si>
  <si>
    <t>2305332</t>
  </si>
  <si>
    <t>2023-04-11</t>
  </si>
  <si>
    <t>2023年湖北省政府再融资一般债券（六期）</t>
  </si>
  <si>
    <t>2305504</t>
  </si>
  <si>
    <t>2.8100</t>
  </si>
  <si>
    <t>2023年湖北省政府再融资一般债券（七期）</t>
  </si>
  <si>
    <t>2305602</t>
  </si>
  <si>
    <t>2.4800</t>
  </si>
  <si>
    <t>2023年湖北省政府再融资一般债券（十期）</t>
  </si>
  <si>
    <t>2371255</t>
  </si>
  <si>
    <t>2023-10-13</t>
  </si>
  <si>
    <t>2.7300</t>
  </si>
  <si>
    <t>2023年湖北省政府再融资专项债券（六期）</t>
  </si>
  <si>
    <t>2305505</t>
  </si>
  <si>
    <t>2.6200</t>
  </si>
  <si>
    <t>2023年湖北省政府再融资专项债券（十二期）</t>
  </si>
  <si>
    <t>2371257</t>
  </si>
  <si>
    <t>2.7400</t>
  </si>
  <si>
    <t>全市及市本级地方政府债券还本付息决算表</t>
  </si>
  <si>
    <t>项  目</t>
  </si>
  <si>
    <t>全市</t>
  </si>
  <si>
    <r>
      <rPr>
        <b/>
        <sz val="11"/>
        <rFont val="SimSun"/>
        <charset val="134"/>
      </rPr>
      <t>合</t>
    </r>
    <r>
      <rPr>
        <b/>
        <sz val="11"/>
        <rFont val="Times New Roman"/>
        <charset val="0"/>
      </rPr>
      <t xml:space="preserve">  </t>
    </r>
    <r>
      <rPr>
        <b/>
        <sz val="11"/>
        <rFont val="SimSun"/>
        <charset val="134"/>
      </rPr>
      <t>计</t>
    </r>
  </si>
  <si>
    <t>一、还本决算数</t>
  </si>
  <si>
    <r>
      <rPr>
        <sz val="11"/>
        <rFont val="SimSun"/>
        <charset val="134"/>
      </rPr>
      <t>（一）一般债券</t>
    </r>
  </si>
  <si>
    <r>
      <rPr>
        <sz val="11"/>
        <rFont val="Times New Roman"/>
        <charset val="0"/>
      </rPr>
      <t xml:space="preserve">   </t>
    </r>
    <r>
      <rPr>
        <sz val="11"/>
        <rFont val="SimSun"/>
        <charset val="134"/>
      </rPr>
      <t>其中：再融资</t>
    </r>
  </si>
  <si>
    <r>
      <rPr>
        <sz val="11"/>
        <rFont val="Times New Roman"/>
        <charset val="0"/>
      </rPr>
      <t xml:space="preserve">      </t>
    </r>
    <r>
      <rPr>
        <sz val="11"/>
        <rFont val="SimSun"/>
        <charset val="134"/>
      </rPr>
      <t>财政预算安排</t>
    </r>
    <r>
      <rPr>
        <sz val="11"/>
        <rFont val="Times New Roman"/>
        <charset val="0"/>
      </rPr>
      <t xml:space="preserve"> </t>
    </r>
  </si>
  <si>
    <r>
      <rPr>
        <sz val="11"/>
        <rFont val="SimSun"/>
        <charset val="134"/>
      </rPr>
      <t>（二）专项债券</t>
    </r>
  </si>
  <si>
    <r>
      <rPr>
        <sz val="11"/>
        <rFont val="Times New Roman"/>
        <charset val="0"/>
      </rPr>
      <t xml:space="preserve">      </t>
    </r>
    <r>
      <rPr>
        <sz val="11"/>
        <rFont val="SimSun"/>
        <charset val="134"/>
      </rPr>
      <t>财政预算安排</t>
    </r>
  </si>
  <si>
    <t>二、付息决算数</t>
  </si>
  <si>
    <t>三、发行登记费决算数</t>
  </si>
  <si>
    <t>市本级财政拨款“三公”经费决算表</t>
  </si>
  <si>
    <t>项    目</t>
  </si>
  <si>
    <t>预算数</t>
  </si>
  <si>
    <t>对比</t>
  </si>
  <si>
    <t>增减金额</t>
  </si>
  <si>
    <t>增减比例</t>
  </si>
  <si>
    <t>合计</t>
  </si>
  <si>
    <t>一、因公出国（境）费用</t>
  </si>
  <si>
    <t>二、公务用车购置及运行维护费</t>
  </si>
  <si>
    <t xml:space="preserve">    其中：公务用车购置费</t>
  </si>
  <si>
    <t xml:space="preserve">         公务用车运行维护费</t>
  </si>
  <si>
    <t>三、公务接待费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</si>
</sst>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0.0%"/>
    <numFmt numFmtId="182" formatCode="0.00_);[Red]\(0.00\)"/>
    <numFmt numFmtId="183" formatCode="0_);[Red]\(0\)"/>
    <numFmt numFmtId="184" formatCode="#,##0.00_ "/>
    <numFmt numFmtId="185" formatCode="#,##0.00####"/>
    <numFmt numFmtId="186" formatCode="#,##0_ "/>
    <numFmt numFmtId="187" formatCode="0_ "/>
  </numFmts>
  <fonts count="67">
    <font>
      <sz val="12"/>
      <name val="宋体"/>
      <charset val="134"/>
    </font>
    <font>
      <b/>
      <sz val="14"/>
      <color theme="1"/>
      <name val="宋体"/>
      <charset val="134"/>
    </font>
    <font>
      <sz val="10"/>
      <color theme="1"/>
      <name val="宋体"/>
      <charset val="134"/>
      <scheme val="minor"/>
    </font>
    <font>
      <sz val="11"/>
      <color theme="1"/>
      <name val="宋体"/>
      <charset val="134"/>
      <scheme val="minor"/>
    </font>
    <font>
      <b/>
      <sz val="10"/>
      <color theme="1"/>
      <name val="宋体"/>
      <charset val="134"/>
      <scheme val="minor"/>
    </font>
    <font>
      <sz val="10"/>
      <color indexed="8"/>
      <name val="宋体"/>
      <charset val="134"/>
    </font>
    <font>
      <sz val="11"/>
      <color indexed="8"/>
      <name val="宋体"/>
      <charset val="134"/>
      <scheme val="minor"/>
    </font>
    <font>
      <sz val="15"/>
      <name val="方正小标宋_GBK"/>
      <charset val="134"/>
    </font>
    <font>
      <sz val="11"/>
      <name val="SimSun"/>
      <charset val="134"/>
    </font>
    <font>
      <sz val="11"/>
      <name val="黑体"/>
      <charset val="134"/>
    </font>
    <font>
      <b/>
      <sz val="11"/>
      <name val="Times New Roman"/>
      <charset val="0"/>
    </font>
    <font>
      <sz val="11"/>
      <color indexed="8"/>
      <name val="Times New Roman"/>
      <charset val="134"/>
    </font>
    <font>
      <b/>
      <sz val="11"/>
      <name val="SimSun"/>
      <charset val="134"/>
    </font>
    <font>
      <sz val="11"/>
      <name val="Times New Roman"/>
      <charset val="0"/>
    </font>
    <font>
      <b/>
      <sz val="10"/>
      <name val="宋体"/>
      <charset val="0"/>
    </font>
    <font>
      <sz val="10"/>
      <name val="宋体"/>
      <charset val="0"/>
    </font>
    <font>
      <sz val="20"/>
      <name val="方正小标宋简体"/>
      <charset val="134"/>
    </font>
    <font>
      <sz val="9"/>
      <name val="SimSun"/>
      <charset val="134"/>
    </font>
    <font>
      <b/>
      <sz val="12"/>
      <name val="Times New Roman"/>
      <charset val="0"/>
    </font>
    <font>
      <b/>
      <sz val="10"/>
      <name val="Times New Roman"/>
      <charset val="134"/>
    </font>
    <font>
      <sz val="11"/>
      <name val="宋体"/>
      <charset val="134"/>
      <scheme val="major"/>
    </font>
    <font>
      <sz val="11"/>
      <name val="宋体"/>
      <charset val="0"/>
      <scheme val="minor"/>
    </font>
    <font>
      <sz val="10"/>
      <name val="Arial"/>
      <charset val="0"/>
    </font>
    <font>
      <b/>
      <sz val="10"/>
      <name val="宋体"/>
      <charset val="134"/>
    </font>
    <font>
      <sz val="16"/>
      <name val="黑体"/>
      <charset val="134"/>
    </font>
    <font>
      <sz val="18"/>
      <name val="宋体"/>
      <charset val="134"/>
    </font>
    <font>
      <sz val="10"/>
      <name val="Times New Roman"/>
      <charset val="0"/>
    </font>
    <font>
      <b/>
      <sz val="10"/>
      <color indexed="8"/>
      <name val="Times New Roman"/>
      <charset val="0"/>
    </font>
    <font>
      <b/>
      <sz val="10"/>
      <color rgb="FF000000"/>
      <name val="宋体"/>
      <charset val="134"/>
    </font>
    <font>
      <sz val="10"/>
      <color indexed="8"/>
      <name val="Times New Roman"/>
      <charset val="0"/>
    </font>
    <font>
      <sz val="10"/>
      <color rgb="FF000000"/>
      <name val="宋体"/>
      <charset val="134"/>
    </font>
    <font>
      <b/>
      <sz val="29"/>
      <color indexed="8"/>
      <name val="宋体"/>
      <charset val="1"/>
    </font>
    <font>
      <sz val="9"/>
      <color indexed="8"/>
      <name val="宋体"/>
      <charset val="1"/>
    </font>
    <font>
      <sz val="12"/>
      <color indexed="8"/>
      <name val="宋体"/>
      <charset val="1"/>
    </font>
    <font>
      <b/>
      <sz val="12"/>
      <color indexed="8"/>
      <name val="宋体"/>
      <charset val="1"/>
    </font>
    <font>
      <sz val="10"/>
      <name val="宋体"/>
      <charset val="1"/>
    </font>
    <font>
      <sz val="12"/>
      <name val="Times New Roman"/>
      <charset val="0"/>
    </font>
    <font>
      <sz val="18"/>
      <name val="方正小标宋简体"/>
      <charset val="134"/>
    </font>
    <font>
      <b/>
      <sz val="18"/>
      <color indexed="8"/>
      <name val="宋体"/>
      <charset val="1"/>
    </font>
    <font>
      <sz val="10"/>
      <name val="宋体"/>
      <charset val="134"/>
    </font>
    <font>
      <b/>
      <sz val="10"/>
      <color indexed="8"/>
      <name val="宋体"/>
      <charset val="134"/>
    </font>
    <font>
      <b/>
      <sz val="14"/>
      <name val="宋体"/>
      <charset val="134"/>
    </font>
    <font>
      <b/>
      <sz val="10"/>
      <name val="宋体"/>
      <charset val="134"/>
      <scheme val="minor"/>
    </font>
    <font>
      <sz val="10"/>
      <name val="宋体"/>
      <charset val="134"/>
      <scheme val="minor"/>
    </font>
    <font>
      <b/>
      <sz val="11"/>
      <color theme="1"/>
      <name val="宋体"/>
      <charset val="134"/>
      <scheme val="minor"/>
    </font>
    <font>
      <sz val="10"/>
      <name val="宋体"/>
      <charset val="0"/>
      <scheme val="minor"/>
    </font>
    <font>
      <sz val="14"/>
      <name val="宋体"/>
      <charset val="134"/>
    </font>
    <font>
      <b/>
      <sz val="12"/>
      <name val="宋体"/>
      <charset val="134"/>
    </font>
    <font>
      <u/>
      <sz val="11"/>
      <color rgb="FF0000FF"/>
      <name val="宋体"/>
      <charset val="134"/>
      <scheme val="minor"/>
    </font>
    <font>
      <b/>
      <sz val="10"/>
      <name val="Arial"/>
      <charset val="0"/>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name val="SimSun"/>
      <charset val="134"/>
    </font>
  </fonts>
  <fills count="3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n">
        <color indexed="8"/>
      </bottom>
      <diagonal/>
    </border>
    <border>
      <left style="thin">
        <color auto="1"/>
      </left>
      <right style="thin">
        <color auto="1"/>
      </right>
      <top style="thin">
        <color indexed="8"/>
      </top>
      <bottom style="thin">
        <color auto="1"/>
      </bottom>
      <diagonal/>
    </border>
    <border>
      <left/>
      <right/>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49" fillId="0" borderId="0" applyFont="0" applyFill="0" applyBorder="0" applyAlignment="0" applyProtection="0"/>
    <xf numFmtId="177" fontId="49" fillId="0" borderId="0" applyFont="0" applyFill="0" applyBorder="0" applyAlignment="0" applyProtection="0"/>
    <xf numFmtId="9" fontId="49" fillId="0" borderId="0" applyFont="0" applyFill="0" applyBorder="0" applyAlignment="0" applyProtection="0"/>
    <xf numFmtId="178" fontId="49" fillId="0" borderId="0" applyFont="0" applyFill="0" applyBorder="0" applyAlignment="0" applyProtection="0"/>
    <xf numFmtId="179" fontId="49" fillId="0" borderId="0" applyFont="0" applyFill="0" applyBorder="0" applyAlignment="0" applyProtection="0"/>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 fillId="8" borderId="29"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0" applyNumberFormat="0" applyFill="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56" fillId="0" borderId="0" applyNumberFormat="0" applyFill="0" applyBorder="0" applyAlignment="0" applyProtection="0">
      <alignment vertical="center"/>
    </xf>
    <xf numFmtId="0" fontId="57" fillId="9" borderId="32" applyNumberFormat="0" applyAlignment="0" applyProtection="0">
      <alignment vertical="center"/>
    </xf>
    <xf numFmtId="0" fontId="58" fillId="10" borderId="33" applyNumberFormat="0" applyAlignment="0" applyProtection="0">
      <alignment vertical="center"/>
    </xf>
    <xf numFmtId="0" fontId="59" fillId="10" borderId="32" applyNumberFormat="0" applyAlignment="0" applyProtection="0">
      <alignment vertical="center"/>
    </xf>
    <xf numFmtId="0" fontId="60" fillId="11" borderId="34" applyNumberFormat="0" applyAlignment="0" applyProtection="0">
      <alignment vertical="center"/>
    </xf>
    <xf numFmtId="0" fontId="61" fillId="0" borderId="35" applyNumberFormat="0" applyFill="0" applyAlignment="0" applyProtection="0">
      <alignment vertical="center"/>
    </xf>
    <xf numFmtId="0" fontId="44" fillId="0" borderId="36" applyNumberFormat="0" applyFill="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65" fillId="34" borderId="0" applyNumberFormat="0" applyBorder="0" applyAlignment="0" applyProtection="0">
      <alignment vertical="center"/>
    </xf>
    <xf numFmtId="0" fontId="65"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65" fillId="38" borderId="0" applyNumberFormat="0" applyBorder="0" applyAlignment="0" applyProtection="0">
      <alignment vertical="center"/>
    </xf>
    <xf numFmtId="0" fontId="0" fillId="0" borderId="0"/>
    <xf numFmtId="0" fontId="3" fillId="0" borderId="0">
      <alignment vertical="center"/>
    </xf>
    <xf numFmtId="0" fontId="3" fillId="0" borderId="0"/>
  </cellStyleXfs>
  <cellXfs count="25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righ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180" fontId="2" fillId="0" borderId="1" xfId="0" applyNumberFormat="1" applyFont="1" applyFill="1" applyBorder="1" applyAlignment="1">
      <alignment horizontal="right" vertical="center"/>
    </xf>
    <xf numFmtId="181" fontId="2" fillId="0" borderId="1" xfId="3" applyNumberFormat="1" applyFont="1" applyBorder="1" applyAlignment="1">
      <alignment horizontal="right" vertical="center" indent="1"/>
    </xf>
    <xf numFmtId="0" fontId="2" fillId="0" borderId="1" xfId="0" applyFont="1" applyFill="1" applyBorder="1" applyAlignment="1">
      <alignment horizontal="left" vertical="center" indent="1"/>
    </xf>
    <xf numFmtId="182" fontId="5" fillId="0" borderId="2" xfId="0" applyNumberFormat="1" applyFont="1" applyFill="1" applyBorder="1" applyAlignment="1">
      <alignment horizontal="right" vertical="center" shrinkToFit="1"/>
    </xf>
    <xf numFmtId="0" fontId="6"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83" fontId="11" fillId="0" borderId="1" xfId="0" applyNumberFormat="1" applyFont="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3" fillId="0" borderId="0" xfId="0" applyFont="1" applyFill="1" applyAlignment="1">
      <alignment horizontal="right" vertical="top"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6" fillId="0" borderId="1" xfId="0" applyFont="1" applyFill="1" applyBorder="1" applyAlignment="1">
      <alignment horizontal="left" vertical="center"/>
    </xf>
    <xf numFmtId="4" fontId="6"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18" fillId="0" borderId="6" xfId="0" applyFont="1" applyFill="1" applyBorder="1" applyAlignment="1">
      <alignment horizontal="left" vertical="center" wrapText="1"/>
    </xf>
    <xf numFmtId="0" fontId="19" fillId="0" borderId="7" xfId="0" applyFont="1" applyBorder="1" applyAlignment="1">
      <alignment vertical="center"/>
    </xf>
    <xf numFmtId="0" fontId="19" fillId="0" borderId="8" xfId="0" applyFont="1" applyBorder="1" applyAlignment="1">
      <alignment horizontal="center" vertical="center"/>
    </xf>
    <xf numFmtId="184" fontId="20" fillId="0" borderId="1" xfId="0" applyNumberFormat="1" applyFont="1" applyBorder="1" applyAlignment="1">
      <alignment vertical="center"/>
    </xf>
    <xf numFmtId="185" fontId="21" fillId="0" borderId="9" xfId="0" applyNumberFormat="1" applyFont="1" applyFill="1" applyBorder="1" applyAlignment="1">
      <alignment horizontal="right" vertical="center"/>
    </xf>
    <xf numFmtId="0" fontId="22" fillId="0" borderId="9" xfId="0" applyFont="1" applyFill="1" applyBorder="1" applyAlignment="1">
      <alignment horizontal="left" vertical="center"/>
    </xf>
    <xf numFmtId="185" fontId="22" fillId="0" borderId="9" xfId="0" applyNumberFormat="1" applyFont="1" applyFill="1" applyBorder="1" applyAlignment="1">
      <alignment horizontal="right" vertical="center"/>
    </xf>
    <xf numFmtId="0" fontId="23" fillId="0" borderId="1" xfId="0" applyFont="1" applyFill="1" applyBorder="1" applyAlignment="1">
      <alignment horizontal="left" vertical="center" wrapText="1"/>
    </xf>
    <xf numFmtId="0" fontId="14" fillId="0" borderId="1" xfId="0" applyFont="1" applyFill="1" applyBorder="1" applyAlignment="1">
      <alignment vertical="center"/>
    </xf>
    <xf numFmtId="0" fontId="15" fillId="0" borderId="7" xfId="0" applyFont="1" applyFill="1" applyBorder="1" applyAlignment="1">
      <alignment horizontal="center" vertical="center"/>
    </xf>
    <xf numFmtId="186" fontId="14" fillId="0" borderId="1" xfId="0" applyNumberFormat="1" applyFont="1" applyFill="1" applyBorder="1" applyAlignment="1">
      <alignment vertical="center"/>
    </xf>
    <xf numFmtId="0" fontId="14" fillId="0" borderId="8"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1" xfId="0" applyFont="1" applyFill="1" applyBorder="1" applyAlignment="1">
      <alignment horizontal="left" vertical="center" wrapText="1"/>
    </xf>
    <xf numFmtId="186" fontId="15" fillId="0" borderId="1" xfId="0" applyNumberFormat="1" applyFont="1" applyFill="1" applyBorder="1" applyAlignment="1">
      <alignment vertical="center"/>
    </xf>
    <xf numFmtId="0" fontId="14" fillId="0" borderId="0" xfId="0" applyFont="1" applyFill="1" applyBorder="1" applyAlignment="1">
      <alignment vertical="center"/>
    </xf>
    <xf numFmtId="0" fontId="15" fillId="0" borderId="0" xfId="50" applyFont="1" applyFill="1" applyAlignment="1">
      <alignment vertical="center"/>
    </xf>
    <xf numFmtId="49" fontId="24" fillId="2" borderId="0" xfId="50" applyNumberFormat="1" applyFont="1" applyFill="1" applyAlignment="1">
      <alignment horizontal="center" vertical="center"/>
    </xf>
    <xf numFmtId="49" fontId="25" fillId="0" borderId="0" xfId="50" applyNumberFormat="1" applyFont="1" applyFill="1" applyAlignment="1">
      <alignment vertical="center"/>
    </xf>
    <xf numFmtId="49" fontId="26" fillId="2" borderId="0" xfId="50" applyNumberFormat="1" applyFont="1" applyFill="1" applyAlignment="1">
      <alignment vertical="center"/>
    </xf>
    <xf numFmtId="0" fontId="26" fillId="2" borderId="0" xfId="50" applyFont="1" applyFill="1" applyAlignment="1"/>
    <xf numFmtId="0" fontId="26" fillId="2" borderId="0" xfId="50" applyFont="1" applyFill="1" applyAlignment="1">
      <alignment horizontal="right" vertical="center"/>
    </xf>
    <xf numFmtId="49" fontId="27" fillId="2" borderId="9" xfId="51" applyNumberFormat="1" applyFont="1" applyFill="1" applyBorder="1" applyAlignment="1">
      <alignment horizontal="center" vertical="center"/>
    </xf>
    <xf numFmtId="49" fontId="28" fillId="2" borderId="9" xfId="50" applyNumberFormat="1" applyFont="1" applyFill="1" applyBorder="1" applyAlignment="1">
      <alignment horizontal="center" vertical="center"/>
    </xf>
    <xf numFmtId="49" fontId="29" fillId="2" borderId="9" xfId="51" applyNumberFormat="1" applyFont="1" applyFill="1" applyBorder="1" applyAlignment="1">
      <alignment vertical="center"/>
    </xf>
    <xf numFmtId="187" fontId="29" fillId="2" borderId="9" xfId="50" applyNumberFormat="1" applyFont="1" applyFill="1" applyBorder="1" applyAlignment="1">
      <alignment horizontal="right" vertical="center"/>
    </xf>
    <xf numFmtId="187" fontId="29" fillId="2" borderId="10" xfId="51" applyNumberFormat="1" applyFont="1" applyFill="1" applyBorder="1" applyAlignment="1">
      <alignment vertical="center"/>
    </xf>
    <xf numFmtId="49" fontId="29" fillId="2" borderId="9" xfId="51" applyNumberFormat="1" applyFont="1" applyFill="1" applyBorder="1" applyAlignment="1">
      <alignment vertical="center" wrapText="1"/>
    </xf>
    <xf numFmtId="187" fontId="30" fillId="2" borderId="10" xfId="51" applyNumberFormat="1" applyFont="1" applyFill="1" applyBorder="1" applyAlignment="1">
      <alignment vertical="center" wrapText="1"/>
    </xf>
    <xf numFmtId="49" fontId="29" fillId="2" borderId="11" xfId="51" applyNumberFormat="1" applyFont="1" applyFill="1" applyBorder="1" applyAlignment="1">
      <alignment vertical="center" wrapText="1"/>
    </xf>
    <xf numFmtId="187" fontId="29" fillId="2" borderId="12" xfId="51" applyNumberFormat="1" applyFont="1" applyFill="1" applyBorder="1" applyAlignment="1">
      <alignment vertical="center"/>
    </xf>
    <xf numFmtId="49" fontId="29" fillId="2" borderId="13" xfId="51" applyNumberFormat="1" applyFont="1" applyFill="1" applyBorder="1" applyAlignment="1">
      <alignment vertical="center"/>
    </xf>
    <xf numFmtId="187" fontId="29" fillId="2" borderId="14" xfId="51" applyNumberFormat="1" applyFont="1" applyFill="1" applyBorder="1" applyAlignment="1">
      <alignment vertical="center" wrapText="1"/>
    </xf>
    <xf numFmtId="49" fontId="29" fillId="2" borderId="11" xfId="51" applyNumberFormat="1" applyFont="1" applyFill="1" applyBorder="1" applyAlignment="1">
      <alignment horizontal="center" vertical="center"/>
    </xf>
    <xf numFmtId="187" fontId="29" fillId="2" borderId="13" xfId="51" applyNumberFormat="1" applyFont="1" applyFill="1" applyBorder="1" applyAlignment="1">
      <alignment vertical="center" wrapText="1"/>
    </xf>
    <xf numFmtId="49" fontId="29" fillId="2" borderId="11" xfId="51" applyNumberFormat="1" applyFont="1" applyFill="1" applyBorder="1" applyAlignment="1">
      <alignment vertical="center"/>
    </xf>
    <xf numFmtId="187" fontId="29" fillId="2" borderId="11" xfId="51" applyNumberFormat="1" applyFont="1" applyFill="1" applyBorder="1" applyAlignment="1">
      <alignment horizontal="left" vertical="center"/>
    </xf>
    <xf numFmtId="187" fontId="29" fillId="2" borderId="15" xfId="51" applyNumberFormat="1" applyFont="1" applyFill="1" applyBorder="1" applyAlignment="1">
      <alignment vertical="center"/>
    </xf>
    <xf numFmtId="49" fontId="29" fillId="2" borderId="16" xfId="51" applyNumberFormat="1" applyFont="1" applyFill="1" applyBorder="1" applyAlignment="1">
      <alignment vertical="center"/>
    </xf>
    <xf numFmtId="187" fontId="29" fillId="2" borderId="16" xfId="50" applyNumberFormat="1" applyFont="1" applyFill="1" applyBorder="1" applyAlignment="1">
      <alignment horizontal="center" vertical="center"/>
    </xf>
    <xf numFmtId="187" fontId="29" fillId="2" borderId="17" xfId="51" applyNumberFormat="1" applyFont="1" applyFill="1" applyBorder="1" applyAlignment="1">
      <alignment vertical="center"/>
    </xf>
    <xf numFmtId="187" fontId="29" fillId="2" borderId="16" xfId="50" applyNumberFormat="1" applyFont="1" applyFill="1" applyBorder="1" applyAlignment="1">
      <alignment horizontal="right" vertical="center"/>
    </xf>
    <xf numFmtId="49" fontId="29" fillId="2" borderId="1" xfId="51" applyNumberFormat="1" applyFont="1" applyFill="1" applyBorder="1" applyAlignment="1">
      <alignment vertical="center"/>
    </xf>
    <xf numFmtId="187" fontId="29" fillId="2" borderId="1" xfId="51" applyNumberFormat="1" applyFont="1" applyFill="1" applyBorder="1" applyAlignment="1">
      <alignment vertical="center"/>
    </xf>
    <xf numFmtId="187" fontId="29" fillId="2" borderId="1" xfId="50" applyNumberFormat="1" applyFont="1" applyFill="1" applyBorder="1" applyAlignment="1">
      <alignment horizontal="right" vertical="center"/>
    </xf>
    <xf numFmtId="49" fontId="29" fillId="2" borderId="1" xfId="51" applyNumberFormat="1" applyFont="1" applyFill="1" applyBorder="1" applyAlignment="1">
      <alignment horizontal="left" vertical="center"/>
    </xf>
    <xf numFmtId="187" fontId="26" fillId="2" borderId="1" xfId="50" applyNumberFormat="1" applyFont="1" applyFill="1" applyBorder="1" applyAlignment="1"/>
    <xf numFmtId="49" fontId="29" fillId="2" borderId="1" xfId="51" applyNumberFormat="1" applyFont="1" applyFill="1" applyBorder="1" applyAlignment="1">
      <alignment horizontal="center" vertical="center"/>
    </xf>
    <xf numFmtId="187" fontId="29" fillId="2" borderId="1" xfId="51" applyNumberFormat="1" applyFont="1" applyFill="1" applyBorder="1" applyAlignment="1">
      <alignment horizontal="center" vertical="center"/>
    </xf>
    <xf numFmtId="49" fontId="31" fillId="3" borderId="0" xfId="51" applyNumberFormat="1" applyFont="1" applyFill="1" applyAlignment="1">
      <alignment horizontal="center" vertical="center"/>
    </xf>
    <xf numFmtId="0" fontId="31" fillId="3" borderId="0" xfId="51" applyFont="1" applyFill="1" applyAlignment="1">
      <alignment horizontal="center" vertical="center"/>
    </xf>
    <xf numFmtId="49" fontId="32" fillId="3" borderId="0" xfId="51" applyNumberFormat="1" applyFont="1" applyFill="1" applyAlignment="1">
      <alignment vertical="center"/>
    </xf>
    <xf numFmtId="49" fontId="33" fillId="3" borderId="0" xfId="51" applyNumberFormat="1" applyFont="1" applyFill="1" applyAlignment="1">
      <alignment vertical="center"/>
    </xf>
    <xf numFmtId="49" fontId="33" fillId="3" borderId="0" xfId="51" applyNumberFormat="1" applyFont="1" applyFill="1" applyAlignment="1">
      <alignment horizontal="right" vertical="center"/>
    </xf>
    <xf numFmtId="49" fontId="33" fillId="3" borderId="18" xfId="51" applyNumberFormat="1" applyFont="1" applyFill="1" applyBorder="1" applyAlignment="1">
      <alignment vertical="center"/>
    </xf>
    <xf numFmtId="49" fontId="33" fillId="3" borderId="18" xfId="51" applyNumberFormat="1" applyFont="1" applyFill="1" applyBorder="1" applyAlignment="1">
      <alignment horizontal="left" vertical="center"/>
    </xf>
    <xf numFmtId="49" fontId="33" fillId="3" borderId="18" xfId="51" applyNumberFormat="1" applyFont="1" applyFill="1" applyBorder="1" applyAlignment="1">
      <alignment horizontal="right" vertical="center"/>
    </xf>
    <xf numFmtId="49" fontId="34" fillId="3" borderId="9" xfId="51" applyNumberFormat="1" applyFont="1" applyFill="1" applyBorder="1" applyAlignment="1">
      <alignment horizontal="center" vertical="center" wrapText="1"/>
    </xf>
    <xf numFmtId="49" fontId="33" fillId="3" borderId="19" xfId="51" applyNumberFormat="1" applyFont="1" applyFill="1" applyBorder="1" applyAlignment="1">
      <alignment vertical="center"/>
    </xf>
    <xf numFmtId="184" fontId="15" fillId="0" borderId="19" xfId="50" applyNumberFormat="1" applyFont="1" applyFill="1" applyBorder="1" applyAlignment="1">
      <alignment vertical="center"/>
    </xf>
    <xf numFmtId="0" fontId="33" fillId="3" borderId="19" xfId="51" applyFont="1" applyFill="1" applyBorder="1" applyAlignment="1">
      <alignment vertical="center"/>
    </xf>
    <xf numFmtId="49" fontId="33" fillId="3" borderId="1" xfId="51" applyNumberFormat="1" applyFont="1" applyFill="1" applyBorder="1" applyAlignment="1">
      <alignment vertical="center"/>
    </xf>
    <xf numFmtId="184" fontId="15" fillId="0" borderId="1" xfId="50" applyNumberFormat="1" applyFont="1" applyFill="1" applyBorder="1" applyAlignment="1">
      <alignment vertical="center"/>
    </xf>
    <xf numFmtId="0" fontId="33" fillId="3" borderId="1" xfId="51" applyFont="1" applyFill="1" applyBorder="1" applyAlignment="1">
      <alignment vertical="center"/>
    </xf>
    <xf numFmtId="49" fontId="33" fillId="3" borderId="1" xfId="51" applyNumberFormat="1" applyFont="1" applyFill="1" applyBorder="1" applyAlignment="1">
      <alignment horizontal="center" vertical="center"/>
    </xf>
    <xf numFmtId="49" fontId="33" fillId="3" borderId="1" xfId="51" applyNumberFormat="1" applyFont="1" applyFill="1" applyBorder="1" applyAlignment="1">
      <alignment horizontal="left" vertical="center"/>
    </xf>
    <xf numFmtId="0" fontId="33" fillId="3" borderId="1" xfId="51" applyFont="1" applyFill="1" applyBorder="1" applyAlignment="1">
      <alignment horizontal="center" vertical="center"/>
    </xf>
    <xf numFmtId="0" fontId="35" fillId="3" borderId="0" xfId="51" applyFont="1" applyFill="1" applyAlignment="1"/>
    <xf numFmtId="49" fontId="34" fillId="3" borderId="0" xfId="51" applyNumberFormat="1" applyFont="1" applyFill="1" applyAlignment="1">
      <alignment horizontal="center" vertical="center"/>
    </xf>
    <xf numFmtId="49" fontId="35" fillId="3" borderId="0" xfId="51" applyNumberFormat="1" applyFont="1" applyFill="1" applyAlignment="1"/>
    <xf numFmtId="49" fontId="33" fillId="3" borderId="0" xfId="51" applyNumberFormat="1" applyFont="1" applyFill="1" applyAlignment="1">
      <alignment horizontal="right"/>
    </xf>
    <xf numFmtId="49" fontId="35" fillId="3" borderId="18" xfId="51" applyNumberFormat="1" applyFont="1" applyFill="1" applyBorder="1" applyAlignment="1"/>
    <xf numFmtId="49" fontId="33" fillId="3" borderId="18" xfId="51" applyNumberFormat="1" applyFont="1" applyFill="1" applyBorder="1" applyAlignment="1">
      <alignment horizontal="right"/>
    </xf>
    <xf numFmtId="49" fontId="34" fillId="3" borderId="19" xfId="51" applyNumberFormat="1" applyFont="1" applyFill="1" applyBorder="1" applyAlignment="1">
      <alignment horizontal="center" vertical="center"/>
    </xf>
    <xf numFmtId="49" fontId="34" fillId="3" borderId="19" xfId="51" applyNumberFormat="1" applyFont="1" applyFill="1" applyBorder="1" applyAlignment="1">
      <alignment horizontal="center" vertical="center" wrapText="1"/>
    </xf>
    <xf numFmtId="0" fontId="33" fillId="3" borderId="1" xfId="51" applyFont="1" applyFill="1" applyBorder="1" applyAlignment="1">
      <alignment vertical="center" wrapText="1"/>
    </xf>
    <xf numFmtId="0" fontId="26" fillId="0" borderId="0" xfId="50" applyFont="1" applyFill="1" applyAlignment="1"/>
    <xf numFmtId="49" fontId="33" fillId="3" borderId="18" xfId="51" applyNumberFormat="1" applyFont="1" applyFill="1" applyBorder="1" applyAlignment="1">
      <alignment horizontal="center" vertical="center"/>
    </xf>
    <xf numFmtId="184" fontId="36" fillId="0" borderId="1" xfId="50" applyNumberFormat="1" applyFont="1" applyFill="1" applyBorder="1" applyAlignment="1"/>
    <xf numFmtId="49" fontId="33" fillId="3" borderId="1" xfId="51" applyNumberFormat="1" applyFont="1" applyFill="1" applyBorder="1" applyAlignment="1">
      <alignment vertical="center" wrapText="1"/>
    </xf>
    <xf numFmtId="49" fontId="37" fillId="0" borderId="0" xfId="50" applyNumberFormat="1" applyFont="1" applyFill="1" applyAlignment="1">
      <alignment vertical="center"/>
    </xf>
    <xf numFmtId="0" fontId="26" fillId="0" borderId="0" xfId="50" applyFont="1" applyFill="1" applyAlignment="1">
      <alignment vertical="center"/>
    </xf>
    <xf numFmtId="49" fontId="38" fillId="3" borderId="0" xfId="51" applyNumberFormat="1" applyFont="1" applyFill="1" applyAlignment="1">
      <alignment horizontal="center" vertical="center"/>
    </xf>
    <xf numFmtId="0" fontId="38" fillId="3" borderId="0" xfId="51" applyFont="1" applyFill="1" applyAlignment="1">
      <alignment horizontal="center" vertical="center"/>
    </xf>
    <xf numFmtId="49" fontId="33" fillId="3" borderId="0" xfId="51" applyNumberFormat="1" applyFont="1" applyFill="1" applyAlignment="1">
      <alignment horizontal="center" vertical="center"/>
    </xf>
    <xf numFmtId="49" fontId="33" fillId="3" borderId="0" xfId="51" applyNumberFormat="1" applyFont="1" applyFill="1" applyAlignment="1">
      <alignment horizontal="left" vertical="center"/>
    </xf>
    <xf numFmtId="49" fontId="33" fillId="3" borderId="20" xfId="51" applyNumberFormat="1" applyFont="1" applyFill="1" applyBorder="1" applyAlignment="1">
      <alignment vertical="center"/>
    </xf>
    <xf numFmtId="49" fontId="33" fillId="3" borderId="20" xfId="51" applyNumberFormat="1" applyFont="1" applyFill="1" applyBorder="1" applyAlignment="1">
      <alignment horizontal="right" vertical="center"/>
    </xf>
    <xf numFmtId="49" fontId="33" fillId="3" borderId="20" xfId="51" applyNumberFormat="1" applyFont="1" applyFill="1" applyBorder="1" applyAlignment="1">
      <alignment horizontal="center" vertical="center"/>
    </xf>
    <xf numFmtId="49" fontId="34" fillId="3" borderId="1" xfId="51" applyNumberFormat="1" applyFont="1" applyFill="1" applyBorder="1" applyAlignment="1">
      <alignment horizontal="center" vertical="center"/>
    </xf>
    <xf numFmtId="184" fontId="26" fillId="0" borderId="1" xfId="50" applyNumberFormat="1" applyFont="1" applyFill="1" applyBorder="1" applyAlignment="1">
      <alignment vertical="center"/>
    </xf>
    <xf numFmtId="49" fontId="24" fillId="0" borderId="0" xfId="50" applyNumberFormat="1" applyFont="1" applyFill="1" applyAlignment="1">
      <alignment horizontal="center" vertical="center"/>
    </xf>
    <xf numFmtId="49" fontId="37" fillId="0" borderId="0" xfId="50" applyNumberFormat="1" applyFont="1" applyFill="1">
      <alignment vertical="center"/>
    </xf>
    <xf numFmtId="49" fontId="26" fillId="0" borderId="0" xfId="50" applyNumberFormat="1" applyFont="1" applyFill="1" applyAlignment="1">
      <alignment vertical="center"/>
    </xf>
    <xf numFmtId="187" fontId="26" fillId="0" borderId="0" xfId="50" applyNumberFormat="1" applyFont="1" applyFill="1" applyAlignment="1">
      <alignment horizontal="right" vertical="center"/>
    </xf>
    <xf numFmtId="187" fontId="26" fillId="0" borderId="0" xfId="50" applyNumberFormat="1" applyFont="1" applyFill="1" applyAlignment="1">
      <alignment vertical="center"/>
    </xf>
    <xf numFmtId="187" fontId="39" fillId="0" borderId="0" xfId="50" applyNumberFormat="1" applyFont="1" applyFill="1" applyAlignment="1">
      <alignment horizontal="right" vertical="center"/>
    </xf>
    <xf numFmtId="49" fontId="27" fillId="0" borderId="1" xfId="51" applyNumberFormat="1" applyFont="1" applyFill="1" applyBorder="1" applyAlignment="1">
      <alignment horizontal="center" vertical="center"/>
    </xf>
    <xf numFmtId="49" fontId="40" fillId="0" borderId="1" xfId="51" applyNumberFormat="1" applyFont="1" applyFill="1" applyBorder="1" applyAlignment="1">
      <alignment horizontal="center" vertical="center"/>
    </xf>
    <xf numFmtId="49" fontId="29" fillId="0" borderId="21" xfId="51" applyNumberFormat="1" applyFont="1" applyFill="1" applyBorder="1" applyAlignment="1">
      <alignment vertical="center"/>
    </xf>
    <xf numFmtId="187" fontId="29" fillId="0" borderId="21" xfId="51" applyNumberFormat="1" applyFont="1" applyFill="1" applyBorder="1" applyAlignment="1">
      <alignment horizontal="right" vertical="center"/>
    </xf>
    <xf numFmtId="187" fontId="29" fillId="0" borderId="21" xfId="51" applyNumberFormat="1" applyFont="1" applyFill="1" applyBorder="1" applyAlignment="1">
      <alignment vertical="center"/>
    </xf>
    <xf numFmtId="187" fontId="29" fillId="0" borderId="9" xfId="50" applyNumberFormat="1" applyFont="1" applyFill="1" applyBorder="1" applyAlignment="1">
      <alignment horizontal="right" vertical="center"/>
    </xf>
    <xf numFmtId="49" fontId="29" fillId="0" borderId="13" xfId="51" applyNumberFormat="1" applyFont="1" applyFill="1" applyBorder="1" applyAlignment="1">
      <alignment vertical="center"/>
    </xf>
    <xf numFmtId="187" fontId="29" fillId="0" borderId="13" xfId="51" applyNumberFormat="1" applyFont="1" applyFill="1" applyBorder="1" applyAlignment="1">
      <alignment horizontal="right" vertical="center"/>
    </xf>
    <xf numFmtId="49" fontId="29" fillId="0" borderId="22" xfId="51" applyNumberFormat="1" applyFont="1" applyFill="1" applyBorder="1" applyAlignment="1">
      <alignment vertical="center"/>
    </xf>
    <xf numFmtId="187" fontId="29" fillId="0" borderId="22" xfId="51" applyNumberFormat="1" applyFont="1" applyFill="1" applyBorder="1" applyAlignment="1">
      <alignment horizontal="right" vertical="center"/>
    </xf>
    <xf numFmtId="49" fontId="29" fillId="0" borderId="9" xfId="51" applyNumberFormat="1" applyFont="1" applyFill="1" applyBorder="1" applyAlignment="1">
      <alignment vertical="center"/>
    </xf>
    <xf numFmtId="187" fontId="29" fillId="0" borderId="9" xfId="51" applyNumberFormat="1" applyFont="1" applyFill="1" applyBorder="1" applyAlignment="1">
      <alignment horizontal="right" vertical="center"/>
    </xf>
    <xf numFmtId="49" fontId="29" fillId="0" borderId="11" xfId="51" applyNumberFormat="1" applyFont="1" applyFill="1" applyBorder="1" applyAlignment="1">
      <alignment vertical="center"/>
    </xf>
    <xf numFmtId="187" fontId="29" fillId="0" borderId="23" xfId="51" applyNumberFormat="1" applyFont="1" applyFill="1" applyBorder="1" applyAlignment="1">
      <alignment horizontal="right" vertical="center"/>
    </xf>
    <xf numFmtId="187" fontId="29" fillId="0" borderId="1" xfId="51" applyNumberFormat="1" applyFont="1" applyFill="1" applyBorder="1" applyAlignment="1">
      <alignment horizontal="center" vertical="center"/>
    </xf>
    <xf numFmtId="187" fontId="29" fillId="0" borderId="24" xfId="51" applyNumberFormat="1" applyFont="1" applyFill="1" applyBorder="1" applyAlignment="1">
      <alignment vertical="center"/>
    </xf>
    <xf numFmtId="187" fontId="29" fillId="0" borderId="13" xfId="51" applyNumberFormat="1" applyFont="1" applyFill="1" applyBorder="1" applyAlignment="1">
      <alignment vertical="center"/>
    </xf>
    <xf numFmtId="49" fontId="29" fillId="0" borderId="1" xfId="51" applyNumberFormat="1" applyFont="1" applyFill="1" applyBorder="1" applyAlignment="1">
      <alignment horizontal="center" vertical="center"/>
    </xf>
    <xf numFmtId="187" fontId="29" fillId="0" borderId="25" xfId="51" applyNumberFormat="1" applyFont="1" applyFill="1" applyBorder="1" applyAlignment="1">
      <alignment horizontal="center" vertical="center"/>
    </xf>
    <xf numFmtId="187" fontId="29" fillId="0" borderId="1" xfId="51" applyNumberFormat="1" applyFont="1" applyFill="1" applyBorder="1" applyAlignment="1">
      <alignment horizontal="right" vertical="center"/>
    </xf>
    <xf numFmtId="0" fontId="15" fillId="0" borderId="0" xfId="50" applyFont="1" applyFill="1" applyAlignment="1"/>
    <xf numFmtId="0" fontId="0" fillId="0" borderId="0" xfId="0" applyFont="1" applyFill="1"/>
    <xf numFmtId="0" fontId="39" fillId="0" borderId="0" xfId="0" applyFont="1" applyFill="1" applyAlignment="1">
      <alignment vertical="center"/>
    </xf>
    <xf numFmtId="0" fontId="0" fillId="0" borderId="0" xfId="0" applyFill="1"/>
    <xf numFmtId="0" fontId="41" fillId="0" borderId="0" xfId="0" applyFont="1" applyFill="1" applyAlignment="1">
      <alignment horizontal="center" vertical="center"/>
    </xf>
    <xf numFmtId="0" fontId="41" fillId="0" borderId="0" xfId="0" applyNumberFormat="1" applyFont="1" applyFill="1" applyAlignment="1" applyProtection="1">
      <alignment horizontal="center" vertical="center"/>
    </xf>
    <xf numFmtId="0" fontId="39" fillId="0" borderId="20" xfId="0" applyNumberFormat="1" applyFont="1" applyFill="1" applyBorder="1" applyAlignment="1" applyProtection="1">
      <alignment horizontal="right" vertical="center"/>
    </xf>
    <xf numFmtId="0" fontId="23" fillId="0" borderId="26" xfId="0" applyNumberFormat="1" applyFont="1" applyFill="1" applyBorder="1" applyAlignment="1" applyProtection="1">
      <alignment horizontal="center" vertical="center"/>
    </xf>
    <xf numFmtId="0" fontId="23" fillId="0" borderId="27"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xf>
    <xf numFmtId="0" fontId="23" fillId="0" borderId="26" xfId="0" applyNumberFormat="1" applyFont="1" applyFill="1" applyBorder="1" applyAlignment="1" applyProtection="1">
      <alignment horizontal="center" vertical="center" wrapText="1"/>
    </xf>
    <xf numFmtId="0" fontId="39" fillId="0" borderId="7" xfId="0" applyNumberFormat="1" applyFont="1" applyFill="1" applyBorder="1" applyAlignment="1" applyProtection="1">
      <alignment horizontal="left" vertical="center"/>
    </xf>
    <xf numFmtId="184" fontId="0" fillId="0" borderId="1" xfId="0" applyNumberFormat="1" applyFill="1" applyBorder="1"/>
    <xf numFmtId="0" fontId="39" fillId="4" borderId="7" xfId="0" applyNumberFormat="1" applyFont="1" applyFill="1" applyBorder="1" applyAlignment="1" applyProtection="1">
      <alignment vertical="center"/>
    </xf>
    <xf numFmtId="0" fontId="23" fillId="0" borderId="1"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vertical="center"/>
    </xf>
    <xf numFmtId="0" fontId="41" fillId="0" borderId="1" xfId="0" applyFont="1" applyFill="1" applyBorder="1" applyAlignment="1">
      <alignment horizontal="center" vertical="center"/>
    </xf>
    <xf numFmtId="0" fontId="41" fillId="0" borderId="1"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right" vertical="center"/>
    </xf>
    <xf numFmtId="184" fontId="39" fillId="0" borderId="1" xfId="0" applyNumberFormat="1" applyFont="1" applyFill="1" applyBorder="1" applyAlignment="1">
      <alignment vertical="center"/>
    </xf>
    <xf numFmtId="0" fontId="39" fillId="0" borderId="0" xfId="0" applyFont="1" applyFill="1"/>
    <xf numFmtId="184" fontId="39" fillId="0" borderId="1" xfId="0" applyNumberFormat="1" applyFont="1" applyFill="1" applyBorder="1"/>
    <xf numFmtId="0" fontId="39" fillId="4" borderId="1" xfId="0" applyNumberFormat="1" applyFont="1" applyFill="1" applyBorder="1" applyAlignment="1" applyProtection="1">
      <alignment vertical="center"/>
    </xf>
    <xf numFmtId="0" fontId="0" fillId="0" borderId="0" xfId="0" applyFill="1" applyAlignment="1">
      <alignment vertical="center"/>
    </xf>
    <xf numFmtId="0" fontId="41" fillId="0" borderId="0" xfId="0" applyFont="1" applyFill="1" applyAlignment="1">
      <alignment vertical="center"/>
    </xf>
    <xf numFmtId="0" fontId="39" fillId="0" borderId="0" xfId="0" applyFont="1" applyFill="1" applyAlignment="1">
      <alignment horizontal="right" vertical="center"/>
    </xf>
    <xf numFmtId="0" fontId="23" fillId="0" borderId="27" xfId="0" applyNumberFormat="1" applyFont="1" applyFill="1" applyBorder="1" applyAlignment="1" applyProtection="1">
      <alignment horizontal="center" vertical="center"/>
    </xf>
    <xf numFmtId="186" fontId="23" fillId="0" borderId="1" xfId="0" applyNumberFormat="1" applyFont="1" applyFill="1" applyBorder="1" applyAlignment="1" applyProtection="1">
      <alignment horizontal="right" vertical="center"/>
    </xf>
    <xf numFmtId="186" fontId="23" fillId="0" borderId="1" xfId="0" applyNumberFormat="1" applyFont="1" applyFill="1" applyBorder="1" applyAlignment="1">
      <alignment horizontal="right" vertical="center"/>
    </xf>
    <xf numFmtId="0" fontId="15" fillId="0" borderId="1" xfId="0" applyFont="1" applyFill="1" applyBorder="1" applyAlignment="1" applyProtection="1">
      <alignment horizontal="left" vertical="center" wrapText="1" indent="2"/>
      <protection locked="0"/>
    </xf>
    <xf numFmtId="186" fontId="39" fillId="0" borderId="1" xfId="0" applyNumberFormat="1" applyFont="1" applyFill="1" applyBorder="1" applyAlignment="1">
      <alignment horizontal="right" vertical="center"/>
    </xf>
    <xf numFmtId="0" fontId="39" fillId="0" borderId="0" xfId="0" applyNumberFormat="1" applyFont="1" applyFill="1" applyAlignment="1" applyProtection="1">
      <alignment horizontal="right" vertical="center"/>
    </xf>
    <xf numFmtId="0" fontId="23" fillId="0" borderId="1" xfId="0" applyFont="1" applyFill="1" applyBorder="1" applyAlignment="1">
      <alignment horizontal="center"/>
    </xf>
    <xf numFmtId="0" fontId="23" fillId="4" borderId="1" xfId="0" applyNumberFormat="1" applyFont="1" applyFill="1" applyBorder="1" applyAlignment="1" applyProtection="1">
      <alignment horizontal="center" vertical="center"/>
    </xf>
    <xf numFmtId="3" fontId="39" fillId="5" borderId="1" xfId="0" applyNumberFormat="1" applyFont="1" applyFill="1" applyBorder="1" applyAlignment="1" applyProtection="1">
      <alignment horizontal="right" vertical="center"/>
    </xf>
    <xf numFmtId="0" fontId="23" fillId="4" borderId="1" xfId="0" applyNumberFormat="1" applyFont="1" applyFill="1" applyBorder="1" applyAlignment="1" applyProtection="1">
      <alignment vertical="center"/>
    </xf>
    <xf numFmtId="3" fontId="39" fillId="6" borderId="1" xfId="0" applyNumberFormat="1" applyFont="1" applyFill="1" applyBorder="1" applyAlignment="1" applyProtection="1">
      <alignment horizontal="right" vertical="center"/>
    </xf>
    <xf numFmtId="0" fontId="39" fillId="4" borderId="27" xfId="0" applyNumberFormat="1" applyFont="1" applyFill="1" applyBorder="1" applyAlignment="1" applyProtection="1">
      <alignment vertical="center"/>
    </xf>
    <xf numFmtId="3" fontId="39" fillId="6" borderId="27" xfId="0" applyNumberFormat="1" applyFont="1" applyFill="1" applyBorder="1" applyAlignment="1" applyProtection="1">
      <alignment horizontal="right" vertical="center"/>
    </xf>
    <xf numFmtId="3" fontId="39" fillId="7" borderId="27" xfId="0" applyNumberFormat="1" applyFont="1" applyFill="1" applyBorder="1" applyAlignment="1" applyProtection="1">
      <alignment horizontal="right" vertical="center"/>
    </xf>
    <xf numFmtId="3" fontId="39" fillId="7" borderId="1" xfId="0" applyNumberFormat="1" applyFont="1" applyFill="1" applyBorder="1" applyAlignment="1" applyProtection="1">
      <alignment horizontal="right" vertical="center"/>
    </xf>
    <xf numFmtId="3" fontId="39" fillId="7" borderId="26" xfId="0" applyNumberFormat="1" applyFont="1" applyFill="1" applyBorder="1" applyAlignment="1" applyProtection="1">
      <alignment horizontal="right" vertical="center"/>
    </xf>
    <xf numFmtId="3" fontId="39" fillId="7" borderId="7" xfId="0" applyNumberFormat="1" applyFont="1" applyFill="1" applyBorder="1" applyAlignment="1" applyProtection="1">
      <alignment horizontal="right" vertical="center"/>
    </xf>
    <xf numFmtId="3" fontId="39" fillId="0" borderId="1" xfId="0" applyNumberFormat="1" applyFont="1" applyFill="1" applyBorder="1" applyAlignment="1" applyProtection="1">
      <alignment horizontal="right" vertical="center"/>
    </xf>
    <xf numFmtId="0" fontId="23" fillId="0" borderId="1" xfId="0" applyNumberFormat="1" applyFont="1" applyFill="1" applyBorder="1" applyAlignment="1" applyProtection="1">
      <alignment vertical="center"/>
    </xf>
    <xf numFmtId="0" fontId="39" fillId="0" borderId="7" xfId="0" applyNumberFormat="1" applyFont="1" applyFill="1" applyBorder="1" applyAlignment="1" applyProtection="1">
      <alignment vertical="center"/>
    </xf>
    <xf numFmtId="0" fontId="39" fillId="0" borderId="27" xfId="0" applyNumberFormat="1" applyFont="1" applyFill="1" applyBorder="1" applyAlignment="1" applyProtection="1">
      <alignment vertical="center"/>
    </xf>
    <xf numFmtId="3" fontId="39" fillId="0" borderId="27" xfId="0" applyNumberFormat="1" applyFont="1" applyFill="1" applyBorder="1" applyAlignment="1" applyProtection="1">
      <alignment horizontal="right" vertical="center"/>
    </xf>
    <xf numFmtId="3" fontId="39" fillId="0" borderId="26" xfId="0" applyNumberFormat="1" applyFont="1" applyFill="1" applyBorder="1" applyAlignment="1" applyProtection="1">
      <alignment horizontal="right" vertical="center"/>
    </xf>
    <xf numFmtId="0" fontId="23" fillId="0" borderId="7" xfId="0" applyNumberFormat="1" applyFont="1" applyFill="1" applyBorder="1" applyAlignment="1" applyProtection="1">
      <alignment horizontal="center" vertical="center" wrapText="1"/>
    </xf>
    <xf numFmtId="181" fontId="23" fillId="0" borderId="1" xfId="3" applyNumberFormat="1" applyFont="1" applyFill="1" applyBorder="1" applyAlignment="1" applyProtection="1">
      <alignment horizontal="center" vertical="center" wrapText="1"/>
    </xf>
    <xf numFmtId="0" fontId="42" fillId="0" borderId="1" xfId="0" applyFont="1" applyFill="1" applyBorder="1" applyAlignment="1">
      <alignment horizontal="left" vertical="center"/>
    </xf>
    <xf numFmtId="187" fontId="42" fillId="0" borderId="1" xfId="0" applyNumberFormat="1" applyFont="1" applyFill="1" applyBorder="1" applyAlignment="1">
      <alignment vertical="center"/>
    </xf>
    <xf numFmtId="0" fontId="42" fillId="0" borderId="1" xfId="0" applyFont="1" applyFill="1" applyBorder="1" applyAlignment="1">
      <alignment horizontal="left" vertical="center" indent="1"/>
    </xf>
    <xf numFmtId="187" fontId="43" fillId="0" borderId="1" xfId="0" applyNumberFormat="1" applyFont="1" applyFill="1" applyBorder="1" applyAlignment="1">
      <alignment vertical="center"/>
    </xf>
    <xf numFmtId="0" fontId="43" fillId="0" borderId="1" xfId="0" applyFont="1" applyFill="1" applyBorder="1" applyAlignment="1">
      <alignment horizontal="left" vertical="center" indent="2"/>
    </xf>
    <xf numFmtId="0" fontId="23" fillId="0" borderId="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187" fontId="4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indent="1"/>
    </xf>
    <xf numFmtId="187" fontId="23" fillId="0" borderId="1" xfId="0" applyNumberFormat="1" applyFont="1" applyFill="1" applyBorder="1" applyAlignment="1">
      <alignment vertical="center" wrapText="1"/>
    </xf>
    <xf numFmtId="187" fontId="3" fillId="0" borderId="1" xfId="0" applyNumberFormat="1" applyFont="1" applyFill="1" applyBorder="1" applyAlignment="1">
      <alignment vertical="center" wrapText="1"/>
    </xf>
    <xf numFmtId="187" fontId="4" fillId="0" borderId="1" xfId="0" applyNumberFormat="1" applyFont="1" applyFill="1" applyBorder="1" applyAlignment="1">
      <alignment vertical="center" wrapText="1"/>
    </xf>
    <xf numFmtId="187" fontId="2" fillId="0" borderId="1" xfId="0" applyNumberFormat="1" applyFont="1" applyFill="1" applyBorder="1" applyAlignment="1">
      <alignment vertical="center" wrapText="1"/>
    </xf>
    <xf numFmtId="0" fontId="45" fillId="0" borderId="1" xfId="0" applyFont="1" applyFill="1" applyBorder="1" applyAlignment="1" applyProtection="1">
      <alignment horizontal="left" vertical="center" wrapText="1" indent="2"/>
      <protection locked="0"/>
    </xf>
    <xf numFmtId="0" fontId="39" fillId="0" borderId="0" xfId="0" applyNumberFormat="1" applyFont="1" applyFill="1" applyAlignment="1" applyProtection="1">
      <alignment horizontal="center" vertical="center"/>
    </xf>
    <xf numFmtId="0" fontId="23" fillId="4" borderId="1" xfId="0" applyNumberFormat="1" applyFont="1" applyFill="1" applyBorder="1" applyAlignment="1" applyProtection="1">
      <alignment horizontal="left" vertical="center"/>
    </xf>
    <xf numFmtId="0" fontId="39" fillId="4" borderId="1" xfId="0" applyNumberFormat="1" applyFont="1" applyFill="1" applyBorder="1" applyAlignment="1" applyProtection="1">
      <alignment horizontal="left" vertical="center"/>
    </xf>
    <xf numFmtId="0" fontId="23" fillId="0" borderId="0" xfId="0" applyFont="1" applyFill="1"/>
    <xf numFmtId="0" fontId="0" fillId="0" borderId="0" xfId="0" applyFont="1" applyFill="1" applyAlignment="1">
      <alignment horizontal="center"/>
    </xf>
    <xf numFmtId="0" fontId="23" fillId="0" borderId="7" xfId="0" applyNumberFormat="1" applyFont="1" applyFill="1" applyBorder="1" applyAlignment="1" applyProtection="1">
      <alignment vertical="center"/>
    </xf>
    <xf numFmtId="0" fontId="23" fillId="0" borderId="1" xfId="0" applyNumberFormat="1" applyFont="1" applyFill="1" applyBorder="1" applyAlignment="1" applyProtection="1">
      <alignment horizontal="left" vertical="center"/>
    </xf>
    <xf numFmtId="0" fontId="0" fillId="0" borderId="0" xfId="0" applyFont="1" applyFill="1" applyAlignment="1">
      <alignment horizontal="center" wrapText="1"/>
    </xf>
    <xf numFmtId="0" fontId="46" fillId="0" borderId="0" xfId="0" applyFont="1" applyFill="1"/>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wrapText="1" indent="1"/>
    </xf>
    <xf numFmtId="0" fontId="39" fillId="0" borderId="1" xfId="0" applyFont="1" applyFill="1" applyBorder="1" applyAlignment="1">
      <alignment horizontal="left" vertical="center" indent="1"/>
    </xf>
    <xf numFmtId="0" fontId="39" fillId="0" borderId="1" xfId="0" applyFont="1" applyFill="1" applyBorder="1" applyAlignment="1">
      <alignment vertical="center"/>
    </xf>
    <xf numFmtId="0" fontId="39" fillId="0" borderId="1" xfId="0" applyNumberFormat="1" applyFont="1" applyFill="1" applyBorder="1" applyAlignment="1" applyProtection="1">
      <alignment horizontal="center" vertical="center"/>
    </xf>
    <xf numFmtId="186" fontId="2" fillId="0" borderId="1" xfId="0" applyNumberFormat="1" applyFont="1" applyFill="1" applyBorder="1" applyAlignment="1">
      <alignment horizontal="right" vertical="center"/>
    </xf>
    <xf numFmtId="187" fontId="2" fillId="0" borderId="1" xfId="0" applyNumberFormat="1" applyFont="1" applyFill="1" applyBorder="1" applyAlignment="1">
      <alignment horizontal="right" vertical="center"/>
    </xf>
    <xf numFmtId="186" fontId="39" fillId="0" borderId="1" xfId="0" applyNumberFormat="1" applyFont="1" applyFill="1" applyBorder="1" applyAlignment="1" applyProtection="1">
      <alignment horizontal="right" vertical="center"/>
    </xf>
    <xf numFmtId="0" fontId="39" fillId="0" borderId="0" xfId="0" applyFont="1" applyFill="1" applyAlignment="1">
      <alignment horizontal="center" wrapText="1"/>
    </xf>
    <xf numFmtId="186" fontId="0" fillId="0" borderId="0" xfId="0" applyNumberFormat="1" applyFont="1" applyFill="1"/>
    <xf numFmtId="186" fontId="39" fillId="0" borderId="0" xfId="0" applyNumberFormat="1" applyFont="1" applyFill="1" applyAlignment="1">
      <alignment horizontal="right" vertical="center"/>
    </xf>
    <xf numFmtId="186" fontId="23" fillId="0" borderId="1" xfId="0" applyNumberFormat="1" applyFont="1" applyFill="1" applyBorder="1" applyAlignment="1" applyProtection="1">
      <alignment horizontal="center" vertical="center" wrapText="1"/>
    </xf>
    <xf numFmtId="0" fontId="23" fillId="0" borderId="0" xfId="0" applyFont="1" applyFill="1" applyAlignment="1">
      <alignment vertical="center"/>
    </xf>
    <xf numFmtId="0" fontId="0" fillId="0" borderId="0" xfId="0" applyFont="1" applyFill="1" applyAlignment="1">
      <alignment vertical="center"/>
    </xf>
    <xf numFmtId="0" fontId="47" fillId="0" borderId="0" xfId="0" applyFont="1" applyFill="1"/>
    <xf numFmtId="0" fontId="39" fillId="0" borderId="0" xfId="0" applyNumberFormat="1" applyFont="1" applyFill="1" applyAlignment="1" applyProtection="1">
      <alignment vertical="center"/>
    </xf>
    <xf numFmtId="0" fontId="0" fillId="0" borderId="0" xfId="0" applyFont="1" applyFill="1" applyAlignment="1"/>
    <xf numFmtId="0" fontId="0" fillId="0" borderId="0" xfId="0" applyAlignment="1">
      <alignment vertical="center"/>
    </xf>
    <xf numFmtId="0" fontId="0" fillId="0" borderId="0" xfId="0" applyAlignment="1">
      <alignment horizontal="center" vertical="center"/>
    </xf>
    <xf numFmtId="0" fontId="48" fillId="0" borderId="0" xfId="6" applyFont="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Normal" xfId="51"/>
  </cellStyles>
  <tableStyles count="0" defaultTableStyle="TableStyleMedium2"/>
  <colors>
    <mruColors>
      <color rgb="00FFFF00"/>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A1" sqref="A1"/>
    </sheetView>
  </sheetViews>
  <sheetFormatPr defaultColWidth="8.8" defaultRowHeight="14.25"/>
  <cols>
    <col min="1" max="1" width="53.4" style="252" customWidth="1"/>
    <col min="2" max="16384" width="8.8" style="252"/>
  </cols>
  <sheetData>
    <row r="1" spans="1:1">
      <c r="A1" s="253" t="s">
        <v>0</v>
      </c>
    </row>
    <row r="2" spans="1:1">
      <c r="A2" s="254" t="s">
        <v>1</v>
      </c>
    </row>
    <row r="3" spans="1:1">
      <c r="A3" s="254" t="s">
        <v>2</v>
      </c>
    </row>
    <row r="4" spans="1:1">
      <c r="A4" s="254" t="s">
        <v>3</v>
      </c>
    </row>
    <row r="5" spans="1:1">
      <c r="A5" s="254" t="s">
        <v>4</v>
      </c>
    </row>
    <row r="6" spans="1:1">
      <c r="A6" s="254" t="s">
        <v>5</v>
      </c>
    </row>
    <row r="7" spans="1:1">
      <c r="A7" s="254" t="s">
        <v>6</v>
      </c>
    </row>
    <row r="8" spans="1:1">
      <c r="A8" s="254" t="s">
        <v>7</v>
      </c>
    </row>
    <row r="9" spans="1:1">
      <c r="A9" s="254" t="s">
        <v>8</v>
      </c>
    </row>
    <row r="10" spans="1:1">
      <c r="A10" s="254" t="s">
        <v>9</v>
      </c>
    </row>
    <row r="11" spans="1:1">
      <c r="A11" s="254" t="s">
        <v>10</v>
      </c>
    </row>
    <row r="12" spans="1:1">
      <c r="A12" s="254" t="s">
        <v>11</v>
      </c>
    </row>
    <row r="13" spans="1:1">
      <c r="A13" s="254" t="s">
        <v>12</v>
      </c>
    </row>
    <row r="14" spans="1:1">
      <c r="A14" s="254" t="s">
        <v>13</v>
      </c>
    </row>
    <row r="15" spans="1:1">
      <c r="A15" s="254" t="s">
        <v>14</v>
      </c>
    </row>
    <row r="16" spans="1:1">
      <c r="A16" s="254" t="s">
        <v>15</v>
      </c>
    </row>
    <row r="17" spans="1:1">
      <c r="A17" s="254" t="s">
        <v>16</v>
      </c>
    </row>
    <row r="18" spans="1:1">
      <c r="A18" s="254" t="s">
        <v>17</v>
      </c>
    </row>
    <row r="19" spans="1:1">
      <c r="A19" s="254" t="s">
        <v>18</v>
      </c>
    </row>
    <row r="20" spans="1:1">
      <c r="A20" s="254" t="s">
        <v>19</v>
      </c>
    </row>
    <row r="21" spans="1:1">
      <c r="A21" s="254" t="s">
        <v>20</v>
      </c>
    </row>
    <row r="22" spans="1:1">
      <c r="A22" s="254" t="s">
        <v>21</v>
      </c>
    </row>
    <row r="23" spans="1:1">
      <c r="A23" s="254" t="s">
        <v>22</v>
      </c>
    </row>
    <row r="24" spans="1:1">
      <c r="A24" s="254" t="s">
        <v>23</v>
      </c>
    </row>
    <row r="25" spans="1:1">
      <c r="A25" s="254" t="s">
        <v>24</v>
      </c>
    </row>
    <row r="26" spans="1:1">
      <c r="A26" s="254" t="s">
        <v>25</v>
      </c>
    </row>
    <row r="27" spans="1:1">
      <c r="A27" s="254" t="s">
        <v>26</v>
      </c>
    </row>
    <row r="28" spans="1:1">
      <c r="A28" s="254" t="s">
        <v>27</v>
      </c>
    </row>
    <row r="29" spans="1:1">
      <c r="A29" s="254" t="s">
        <v>28</v>
      </c>
    </row>
    <row r="30" spans="1:1">
      <c r="A30" s="254" t="s">
        <v>29</v>
      </c>
    </row>
    <row r="31" spans="1:1">
      <c r="A31" s="254" t="s">
        <v>30</v>
      </c>
    </row>
    <row r="32" spans="1:1">
      <c r="A32" s="254" t="s">
        <v>31</v>
      </c>
    </row>
    <row r="33" spans="1:1">
      <c r="A33" s="254" t="s">
        <v>32</v>
      </c>
    </row>
    <row r="34" spans="1:1">
      <c r="A34" s="254" t="s">
        <v>33</v>
      </c>
    </row>
  </sheetData>
  <hyperlinks>
    <hyperlink ref="A2" location="'1.全市一般公共预算收入决算表'!A1" display="1.全市一般公共预算收入决算表"/>
    <hyperlink ref="A3" location="'2.全市一般公共预算支出决算表'!A1" display="2.全市一般公共预算支出决算表"/>
    <hyperlink ref="A4" location="'3.市本级一般公共预算收入决算表'!A1" display="3.市本级一般公共预算收入决算表"/>
    <hyperlink ref="A5" location="'4.市本级一般公共预算支出决算表'!A1" display="4.市本级一般公共预算支出决算表"/>
    <hyperlink ref="A6" location="'5.市本级一般公共预算基本支出经济分类决算数'!A1" display="5.市本级一般公共预算基本支出经济分类决算数"/>
    <hyperlink ref="A7" location="'6.市对区税收返还决算表'!A1" display="6.市对区税收返还决算表"/>
    <hyperlink ref="A8" location="'7.一般性转移支付决算表'!A1" display="7.一般性转移支付决算表"/>
    <hyperlink ref="A9" location="'8.一般公共预算专项转移支付分地区、分项目决算表'!A1" display="8.一般公共预算专项转移支付分地区、分项目决算表"/>
    <hyperlink ref="A10" location="'9.全市一般债务限额和余额情况表'!A1" display="9.全市一般债务限额和余额情况表"/>
    <hyperlink ref="A11" location="'10.全市政府性基金收入决算表'!A1" display="10.全市政府性基金收入决算表"/>
    <hyperlink ref="A12" location="'11.全市政府性基金支出决算表'!A1" display="11.全市政府性基金支出决算表"/>
    <hyperlink ref="A13" location="'12.市本级政府性基金收入决算表'!A1" display="12.市本级政府性基金收入决算表"/>
    <hyperlink ref="A14" location="'13.市本级政府性基金支出决算表'!A1" display="13.市本级政府性基金支出决算表"/>
    <hyperlink ref="A15" location="'14.政府性基金专项转移支付分地区、分项目决算表 '!A1" display="14.政府性基金专项转移支付分地区、分项目决算表"/>
    <hyperlink ref="A16" location="'15.全市专项债务限额和余额情况表'!A1" display="15.全市专项债务限额和余额情况表"/>
    <hyperlink ref="A17" location="'16.全市国有资本经营收入决算表'!A1" display="16.全市国有资本经营收入决算表"/>
    <hyperlink ref="A18" location="'17.全市国有资本经营支出决算表'!A1" display="17.全市国有资本经营支出决算表"/>
    <hyperlink ref="A19" location="'18.市本级国有资本经营收入决算表'!A1" display="18.市本级国有资本经营收入决算表"/>
    <hyperlink ref="A20" location="'19.市本级国有资本经营支出决算表'!A1" display="19.市本级国有资本经营支出决算表"/>
    <hyperlink ref="A21" location="'20.国有资本经营预算专项转移支付分地区、分项目决算表'!A1" display="20.国有资本经营预算专项转移支付分地区、分项目决算表"/>
    <hyperlink ref="A22" location="'21.全市社会保险基金收入决算表'!A1" display="21.全市社会保险基金收入决算表"/>
    <hyperlink ref="A23" location="'22.全市社会保险基金支出决算表'!A1" display="22.全市社会保险基金支出决算表"/>
    <hyperlink ref="A24" location="'23.市本级社会保险基金收入决算表'!A1" display="23.市本级社会保险基金收入决算表"/>
    <hyperlink ref="A25" location="'24.市本级社会保险基金支出决算表'!A1" display="24.市本级社会保险基金支出决算表"/>
    <hyperlink ref="A26" location="'25.市本级城乡居民基本养老保险基金收支决算表'!A1" display="25.市本级城乡居民基本养老保险基金收支决算表"/>
    <hyperlink ref="A27" location="'26.市本级机关事业单位基本养老保险基金收支决算表'!A1" display="26.市本级机关事业单位基本养老保险基金收支决算表"/>
    <hyperlink ref="A28" location="'27.市本级职工基本医疗保险(含生育保险)基金收支决算表'!A1" display="27.市本级职工基本医疗保险(含生育保险)基金收支决算表"/>
    <hyperlink ref="A29" location="'28.市本级城乡居民基本医疗保险基金收支决算表'!A1" display="28.市本级城乡居民基本医疗保险基金收支决算表"/>
    <hyperlink ref="A30" location="'29.市本级工伤保险基金收支决算表'!A1" display="29.市本级工伤保险基金收支决算表"/>
    <hyperlink ref="A31" location="'30.市本级失业保险基金收支决算表 '!A1" display="30.市本级失业保险基金收支决算表"/>
    <hyperlink ref="A32" location="'31.地方政府债券转贷情况表'!A1" display="31.地方政府债券转贷情况表"/>
    <hyperlink ref="A33" location="'32.全市地方政府、还本付息决算表'!A1" display="32.全市地方政府、还本付息决算表"/>
    <hyperlink ref="A34" location="'33.市本级财政拨款“三公”经费决算表'!A1" display="33.市本级财政拨款“三公”经费决算表"/>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06"/>
  <sheetViews>
    <sheetView showGridLines="0" showZeros="0" workbookViewId="0">
      <pane xSplit="1" ySplit="3" topLeftCell="B4" activePane="bottomRight" state="frozen"/>
      <selection/>
      <selection pane="topRight"/>
      <selection pane="bottomLeft"/>
      <selection pane="bottomRight" activeCell="D25" sqref="D25"/>
    </sheetView>
  </sheetViews>
  <sheetFormatPr defaultColWidth="9.16666666666667" defaultRowHeight="14.25" outlineLevelCol="1"/>
  <cols>
    <col min="1" max="1" width="49.375" style="159" customWidth="1"/>
    <col min="2" max="2" width="26.375" style="159" customWidth="1"/>
    <col min="3" max="3" width="9.16666666666667" style="161" customWidth="1"/>
    <col min="4" max="4" width="16.25" style="161" customWidth="1"/>
    <col min="5" max="6" width="11.5" style="161" customWidth="1"/>
    <col min="7" max="7" width="7.375" style="161" customWidth="1"/>
    <col min="8" max="242" width="9.16666666666667" style="161" customWidth="1"/>
    <col min="243" max="16384" width="9.16666666666667" style="161"/>
  </cols>
  <sheetData>
    <row r="1" s="159" customFormat="1" ht="30" customHeight="1" spans="1:2">
      <c r="A1" s="162" t="s">
        <v>34</v>
      </c>
      <c r="B1" s="163"/>
    </row>
    <row r="2" s="159" customFormat="1" ht="18" customHeight="1" spans="1:2">
      <c r="A2" s="190" t="s">
        <v>35</v>
      </c>
      <c r="B2" s="190"/>
    </row>
    <row r="3" s="249" customFormat="1" ht="18" customHeight="1" spans="1:2">
      <c r="A3" s="167" t="s">
        <v>36</v>
      </c>
      <c r="B3" s="167" t="s">
        <v>37</v>
      </c>
    </row>
    <row r="4" s="251" customFormat="1" ht="17" customHeight="1" spans="1:2">
      <c r="A4" s="167" t="s">
        <v>38</v>
      </c>
      <c r="B4" s="202">
        <f>SUM(B5,B356)</f>
        <v>901970</v>
      </c>
    </row>
    <row r="5" s="251" customFormat="1" ht="17" customHeight="1" spans="1:2">
      <c r="A5" s="232" t="s">
        <v>39</v>
      </c>
      <c r="B5" s="202">
        <f>B6+B48+B68+B193+B258+B265+B270+B286+B295+B301+B310+B319+B322+B325+B328+B340+B344+B347+B350+B353</f>
        <v>520481</v>
      </c>
    </row>
    <row r="6" s="251" customFormat="1" ht="17" customHeight="1" spans="1:2">
      <c r="A6" s="232" t="s">
        <v>40</v>
      </c>
      <c r="B6" s="202">
        <f>SUM(B7,B41,B45)</f>
        <v>211639</v>
      </c>
    </row>
    <row r="7" s="251" customFormat="1" ht="17" customHeight="1" spans="1:2">
      <c r="A7" s="232" t="s">
        <v>41</v>
      </c>
      <c r="B7" s="202">
        <f>SUM(B8:B40)</f>
        <v>211639</v>
      </c>
    </row>
    <row r="8" s="251" customFormat="1" ht="17" customHeight="1" spans="1:2">
      <c r="A8" s="173" t="s">
        <v>42</v>
      </c>
      <c r="B8" s="202">
        <v>10678</v>
      </c>
    </row>
    <row r="9" s="251" customFormat="1" ht="17" customHeight="1" spans="1:2">
      <c r="A9" s="173" t="s">
        <v>43</v>
      </c>
      <c r="B9" s="202">
        <v>501</v>
      </c>
    </row>
    <row r="10" s="251" customFormat="1" ht="17" customHeight="1" spans="1:2">
      <c r="A10" s="173" t="s">
        <v>44</v>
      </c>
      <c r="B10" s="202">
        <v>163717</v>
      </c>
    </row>
    <row r="11" s="251" customFormat="1" ht="17" customHeight="1" spans="1:2">
      <c r="A11" s="173" t="s">
        <v>45</v>
      </c>
      <c r="B11" s="202">
        <v>0</v>
      </c>
    </row>
    <row r="12" s="251" customFormat="1" ht="17" customHeight="1" spans="1:2">
      <c r="A12" s="173" t="s">
        <v>46</v>
      </c>
      <c r="B12" s="202">
        <v>5529</v>
      </c>
    </row>
    <row r="13" s="251" customFormat="1" ht="17" customHeight="1" spans="1:2">
      <c r="A13" s="173" t="s">
        <v>47</v>
      </c>
      <c r="B13" s="202">
        <v>31353</v>
      </c>
    </row>
    <row r="14" s="251" customFormat="1" ht="17" customHeight="1" spans="1:2">
      <c r="A14" s="173" t="s">
        <v>48</v>
      </c>
      <c r="B14" s="202">
        <v>0</v>
      </c>
    </row>
    <row r="15" s="251" customFormat="1" ht="17" customHeight="1" spans="1:2">
      <c r="A15" s="173" t="s">
        <v>49</v>
      </c>
      <c r="B15" s="202">
        <v>0</v>
      </c>
    </row>
    <row r="16" s="251" customFormat="1" ht="17" customHeight="1" spans="1:2">
      <c r="A16" s="173" t="s">
        <v>50</v>
      </c>
      <c r="B16" s="202">
        <v>3078</v>
      </c>
    </row>
    <row r="17" s="251" customFormat="1" ht="17" customHeight="1" spans="1:2">
      <c r="A17" s="173" t="s">
        <v>51</v>
      </c>
      <c r="B17" s="202">
        <v>290</v>
      </c>
    </row>
    <row r="18" s="251" customFormat="1" ht="17" customHeight="1" spans="1:2">
      <c r="A18" s="173" t="s">
        <v>52</v>
      </c>
      <c r="B18" s="202">
        <v>-415</v>
      </c>
    </row>
    <row r="19" s="251" customFormat="1" ht="17" customHeight="1" spans="1:2">
      <c r="A19" s="173" t="s">
        <v>53</v>
      </c>
      <c r="B19" s="202">
        <v>-953</v>
      </c>
    </row>
    <row r="20" s="251" customFormat="1" ht="17" customHeight="1" spans="1:2">
      <c r="A20" s="173" t="s">
        <v>54</v>
      </c>
      <c r="B20" s="202">
        <v>0</v>
      </c>
    </row>
    <row r="21" s="251" customFormat="1" ht="17" customHeight="1" spans="1:2">
      <c r="A21" s="173" t="s">
        <v>55</v>
      </c>
      <c r="B21" s="202">
        <v>0</v>
      </c>
    </row>
    <row r="22" s="251" customFormat="1" ht="17" customHeight="1" spans="1:2">
      <c r="A22" s="173" t="s">
        <v>56</v>
      </c>
      <c r="B22" s="202">
        <v>-2726</v>
      </c>
    </row>
    <row r="23" s="251" customFormat="1" ht="17" customHeight="1" spans="1:2">
      <c r="A23" s="173" t="s">
        <v>57</v>
      </c>
      <c r="B23" s="202">
        <v>0</v>
      </c>
    </row>
    <row r="24" s="251" customFormat="1" ht="17" customHeight="1" spans="1:2">
      <c r="A24" s="173" t="s">
        <v>58</v>
      </c>
      <c r="B24" s="202">
        <v>0</v>
      </c>
    </row>
    <row r="25" s="251" customFormat="1" ht="17" customHeight="1" spans="1:2">
      <c r="A25" s="173" t="s">
        <v>59</v>
      </c>
      <c r="B25" s="202">
        <v>0</v>
      </c>
    </row>
    <row r="26" s="251" customFormat="1" ht="17" customHeight="1" spans="1:2">
      <c r="A26" s="173" t="s">
        <v>60</v>
      </c>
      <c r="B26" s="202">
        <v>0</v>
      </c>
    </row>
    <row r="27" s="251" customFormat="1" ht="17" customHeight="1" spans="1:2">
      <c r="A27" s="173" t="s">
        <v>61</v>
      </c>
      <c r="B27" s="202">
        <v>0</v>
      </c>
    </row>
    <row r="28" s="251" customFormat="1" ht="17" customHeight="1" spans="1:2">
      <c r="A28" s="173" t="s">
        <v>62</v>
      </c>
      <c r="B28" s="202">
        <v>0</v>
      </c>
    </row>
    <row r="29" s="251" customFormat="1" ht="17" customHeight="1" spans="1:2">
      <c r="A29" s="173" t="s">
        <v>63</v>
      </c>
      <c r="B29" s="202">
        <v>0</v>
      </c>
    </row>
    <row r="30" s="251" customFormat="1" ht="17.25" customHeight="1" spans="1:2">
      <c r="A30" s="173" t="s">
        <v>64</v>
      </c>
      <c r="B30" s="202">
        <v>-420</v>
      </c>
    </row>
    <row r="31" s="251" customFormat="1" ht="17" customHeight="1" spans="1:2">
      <c r="A31" s="173" t="s">
        <v>65</v>
      </c>
      <c r="B31" s="202">
        <v>0</v>
      </c>
    </row>
    <row r="32" s="251" customFormat="1" ht="17" customHeight="1" spans="1:2">
      <c r="A32" s="173" t="s">
        <v>66</v>
      </c>
      <c r="B32" s="202">
        <v>0</v>
      </c>
    </row>
    <row r="33" s="251" customFormat="1" ht="17" customHeight="1" spans="1:2">
      <c r="A33" s="173" t="s">
        <v>67</v>
      </c>
      <c r="B33" s="202">
        <v>-717</v>
      </c>
    </row>
    <row r="34" s="251" customFormat="1" ht="17" customHeight="1" spans="1:2">
      <c r="A34" s="173" t="s">
        <v>68</v>
      </c>
      <c r="B34" s="202">
        <v>-2427</v>
      </c>
    </row>
    <row r="35" s="251" customFormat="1" ht="17" customHeight="1" spans="1:2">
      <c r="A35" s="173" t="s">
        <v>69</v>
      </c>
      <c r="B35" s="202">
        <v>0</v>
      </c>
    </row>
    <row r="36" s="251" customFormat="1" ht="17" customHeight="1" spans="1:2">
      <c r="A36" s="173" t="s">
        <v>70</v>
      </c>
      <c r="B36" s="202">
        <v>4151</v>
      </c>
    </row>
    <row r="37" s="251" customFormat="1" ht="17" customHeight="1" spans="1:2">
      <c r="A37" s="173" t="s">
        <v>71</v>
      </c>
      <c r="B37" s="202">
        <v>0</v>
      </c>
    </row>
    <row r="38" s="251" customFormat="1" ht="17" customHeight="1" spans="1:2">
      <c r="A38" s="173" t="s">
        <v>72</v>
      </c>
      <c r="B38" s="202">
        <v>0</v>
      </c>
    </row>
    <row r="39" s="251" customFormat="1" ht="17" customHeight="1" spans="1:2">
      <c r="A39" s="173" t="s">
        <v>73</v>
      </c>
      <c r="B39" s="202">
        <v>0</v>
      </c>
    </row>
    <row r="40" s="251" customFormat="1" ht="17" customHeight="1" spans="1:2">
      <c r="A40" s="173" t="s">
        <v>74</v>
      </c>
      <c r="B40" s="202">
        <v>0</v>
      </c>
    </row>
    <row r="41" s="251" customFormat="1" ht="17" customHeight="1" spans="1:2">
      <c r="A41" s="232" t="s">
        <v>75</v>
      </c>
      <c r="B41" s="202">
        <f>SUM(B42:B44)</f>
        <v>0</v>
      </c>
    </row>
    <row r="42" s="251" customFormat="1" ht="17" customHeight="1" spans="1:2">
      <c r="A42" s="173" t="s">
        <v>76</v>
      </c>
      <c r="B42" s="202">
        <v>0</v>
      </c>
    </row>
    <row r="43" s="251" customFormat="1" ht="17" customHeight="1" spans="1:2">
      <c r="A43" s="173" t="s">
        <v>77</v>
      </c>
      <c r="B43" s="202">
        <v>0</v>
      </c>
    </row>
    <row r="44" s="251" customFormat="1" ht="17" customHeight="1" spans="1:2">
      <c r="A44" s="173" t="s">
        <v>78</v>
      </c>
      <c r="B44" s="202">
        <v>0</v>
      </c>
    </row>
    <row r="45" s="251" customFormat="1" ht="17" customHeight="1" spans="1:2">
      <c r="A45" s="232" t="s">
        <v>79</v>
      </c>
      <c r="B45" s="202">
        <f>B46+B47</f>
        <v>0</v>
      </c>
    </row>
    <row r="46" s="251" customFormat="1" ht="17" customHeight="1" spans="1:2">
      <c r="A46" s="173" t="s">
        <v>80</v>
      </c>
      <c r="B46" s="202">
        <v>0</v>
      </c>
    </row>
    <row r="47" s="251" customFormat="1" ht="17" customHeight="1" spans="1:2">
      <c r="A47" s="173" t="s">
        <v>81</v>
      </c>
      <c r="B47" s="202">
        <v>0</v>
      </c>
    </row>
    <row r="48" s="251" customFormat="1" ht="17" customHeight="1" spans="1:2">
      <c r="A48" s="232" t="s">
        <v>82</v>
      </c>
      <c r="B48" s="202">
        <f>SUM(B49,B61,B67)</f>
        <v>0</v>
      </c>
    </row>
    <row r="49" s="251" customFormat="1" ht="17" customHeight="1" spans="1:2">
      <c r="A49" s="232" t="s">
        <v>83</v>
      </c>
      <c r="B49" s="202">
        <f>SUM(B50:B60)</f>
        <v>0</v>
      </c>
    </row>
    <row r="50" s="251" customFormat="1" ht="17" customHeight="1" spans="1:2">
      <c r="A50" s="173" t="s">
        <v>84</v>
      </c>
      <c r="B50" s="202">
        <v>0</v>
      </c>
    </row>
    <row r="51" s="251" customFormat="1" ht="17" customHeight="1" spans="1:2">
      <c r="A51" s="173" t="s">
        <v>85</v>
      </c>
      <c r="B51" s="202">
        <v>0</v>
      </c>
    </row>
    <row r="52" s="251" customFormat="1" ht="17" customHeight="1" spans="1:2">
      <c r="A52" s="173" t="s">
        <v>86</v>
      </c>
      <c r="B52" s="202">
        <v>0</v>
      </c>
    </row>
    <row r="53" s="251" customFormat="1" ht="17" customHeight="1" spans="1:2">
      <c r="A53" s="173" t="s">
        <v>87</v>
      </c>
      <c r="B53" s="202">
        <v>0</v>
      </c>
    </row>
    <row r="54" s="251" customFormat="1" ht="17" customHeight="1" spans="1:2">
      <c r="A54" s="173" t="s">
        <v>88</v>
      </c>
      <c r="B54" s="202">
        <v>0</v>
      </c>
    </row>
    <row r="55" s="251" customFormat="1" ht="17" customHeight="1" spans="1:2">
      <c r="A55" s="173" t="s">
        <v>89</v>
      </c>
      <c r="B55" s="202">
        <v>0</v>
      </c>
    </row>
    <row r="56" s="251" customFormat="1" ht="17" customHeight="1" spans="1:2">
      <c r="A56" s="173" t="s">
        <v>90</v>
      </c>
      <c r="B56" s="202">
        <v>0</v>
      </c>
    </row>
    <row r="57" s="251" customFormat="1" ht="17" customHeight="1" spans="1:2">
      <c r="A57" s="173" t="s">
        <v>91</v>
      </c>
      <c r="B57" s="202">
        <v>0</v>
      </c>
    </row>
    <row r="58" s="251" customFormat="1" ht="17" customHeight="1" spans="1:2">
      <c r="A58" s="173" t="s">
        <v>92</v>
      </c>
      <c r="B58" s="202">
        <v>0</v>
      </c>
    </row>
    <row r="59" s="251" customFormat="1" ht="17" customHeight="1" spans="1:2">
      <c r="A59" s="173" t="s">
        <v>93</v>
      </c>
      <c r="B59" s="202">
        <v>0</v>
      </c>
    </row>
    <row r="60" s="251" customFormat="1" ht="17" customHeight="1" spans="1:2">
      <c r="A60" s="173" t="s">
        <v>94</v>
      </c>
      <c r="B60" s="202">
        <v>0</v>
      </c>
    </row>
    <row r="61" s="251" customFormat="1" ht="17" customHeight="1" spans="1:2">
      <c r="A61" s="232" t="s">
        <v>95</v>
      </c>
      <c r="B61" s="202">
        <f>SUM(B62:B66)</f>
        <v>0</v>
      </c>
    </row>
    <row r="62" s="251" customFormat="1" ht="17" customHeight="1" spans="1:2">
      <c r="A62" s="173" t="s">
        <v>96</v>
      </c>
      <c r="B62" s="202">
        <v>0</v>
      </c>
    </row>
    <row r="63" s="251" customFormat="1" ht="17" customHeight="1" spans="1:2">
      <c r="A63" s="173" t="s">
        <v>97</v>
      </c>
      <c r="B63" s="202">
        <v>0</v>
      </c>
    </row>
    <row r="64" s="251" customFormat="1" ht="17" customHeight="1" spans="1:2">
      <c r="A64" s="173" t="s">
        <v>98</v>
      </c>
      <c r="B64" s="202">
        <v>0</v>
      </c>
    </row>
    <row r="65" s="251" customFormat="1" ht="17" customHeight="1" spans="1:2">
      <c r="A65" s="173" t="s">
        <v>99</v>
      </c>
      <c r="B65" s="202">
        <v>0</v>
      </c>
    </row>
    <row r="66" s="251" customFormat="1" ht="17" customHeight="1" spans="1:2">
      <c r="A66" s="173" t="s">
        <v>100</v>
      </c>
      <c r="B66" s="202">
        <v>0</v>
      </c>
    </row>
    <row r="67" s="251" customFormat="1" ht="17" customHeight="1" spans="1:2">
      <c r="A67" s="232" t="s">
        <v>101</v>
      </c>
      <c r="B67" s="202">
        <v>0</v>
      </c>
    </row>
    <row r="68" s="251" customFormat="1" ht="17" customHeight="1" spans="1:2">
      <c r="A68" s="232" t="s">
        <v>102</v>
      </c>
      <c r="B68" s="202">
        <f>SUM(B69:B85,B89:B94,B98,B103:B104,B108:B114,B131:B132,B135:B137,B142,B147,B152,B157,B162,B167,B172,B177,B182,B187,B191,B192)</f>
        <v>48819</v>
      </c>
    </row>
    <row r="69" s="251" customFormat="1" ht="17" customHeight="1" spans="1:2">
      <c r="A69" s="232" t="s">
        <v>103</v>
      </c>
      <c r="B69" s="202">
        <v>0</v>
      </c>
    </row>
    <row r="70" s="251" customFormat="1" ht="17" customHeight="1" spans="1:2">
      <c r="A70" s="232" t="s">
        <v>104</v>
      </c>
      <c r="B70" s="202">
        <v>0</v>
      </c>
    </row>
    <row r="71" s="251" customFormat="1" ht="17" customHeight="1" spans="1:2">
      <c r="A71" s="232" t="s">
        <v>105</v>
      </c>
      <c r="B71" s="202">
        <v>0</v>
      </c>
    </row>
    <row r="72" s="251" customFormat="1" ht="17" customHeight="1" spans="1:2">
      <c r="A72" s="232" t="s">
        <v>106</v>
      </c>
      <c r="B72" s="202">
        <v>1</v>
      </c>
    </row>
    <row r="73" s="251" customFormat="1" ht="17" customHeight="1" spans="1:2">
      <c r="A73" s="232" t="s">
        <v>107</v>
      </c>
      <c r="B73" s="202">
        <v>0</v>
      </c>
    </row>
    <row r="74" s="251" customFormat="1" ht="17" customHeight="1" spans="1:2">
      <c r="A74" s="232" t="s">
        <v>108</v>
      </c>
      <c r="B74" s="202">
        <v>0</v>
      </c>
    </row>
    <row r="75" s="251" customFormat="1" ht="17" customHeight="1" spans="1:2">
      <c r="A75" s="232" t="s">
        <v>109</v>
      </c>
      <c r="B75" s="202">
        <v>0</v>
      </c>
    </row>
    <row r="76" s="251" customFormat="1" ht="17" customHeight="1" spans="1:2">
      <c r="A76" s="232" t="s">
        <v>110</v>
      </c>
      <c r="B76" s="202">
        <v>0</v>
      </c>
    </row>
    <row r="77" s="251" customFormat="1" ht="17" customHeight="1" spans="1:2">
      <c r="A77" s="232" t="s">
        <v>111</v>
      </c>
      <c r="B77" s="202">
        <v>0</v>
      </c>
    </row>
    <row r="78" s="251" customFormat="1" ht="17" customHeight="1" spans="1:2">
      <c r="A78" s="232" t="s">
        <v>112</v>
      </c>
      <c r="B78" s="202">
        <v>0</v>
      </c>
    </row>
    <row r="79" s="251" customFormat="1" ht="17" customHeight="1" spans="1:2">
      <c r="A79" s="232" t="s">
        <v>113</v>
      </c>
      <c r="B79" s="202">
        <v>0</v>
      </c>
    </row>
    <row r="80" s="251" customFormat="1" ht="17" customHeight="1" spans="1:2">
      <c r="A80" s="232" t="s">
        <v>114</v>
      </c>
      <c r="B80" s="202">
        <v>0</v>
      </c>
    </row>
    <row r="81" s="251" customFormat="1" ht="17" customHeight="1" spans="1:2">
      <c r="A81" s="232" t="s">
        <v>115</v>
      </c>
      <c r="B81" s="202">
        <v>0</v>
      </c>
    </row>
    <row r="82" s="251" customFormat="1" ht="17" customHeight="1" spans="1:2">
      <c r="A82" s="232" t="s">
        <v>116</v>
      </c>
      <c r="B82" s="202">
        <v>0</v>
      </c>
    </row>
    <row r="83" s="251" customFormat="1" ht="17" customHeight="1" spans="1:2">
      <c r="A83" s="232" t="s">
        <v>117</v>
      </c>
      <c r="B83" s="202">
        <v>1940</v>
      </c>
    </row>
    <row r="84" s="251" customFormat="1" ht="17" customHeight="1" spans="1:2">
      <c r="A84" s="232" t="s">
        <v>118</v>
      </c>
      <c r="B84" s="202">
        <v>0</v>
      </c>
    </row>
    <row r="85" s="251" customFormat="1" ht="17" customHeight="1" spans="1:2">
      <c r="A85" s="232" t="s">
        <v>119</v>
      </c>
      <c r="B85" s="202">
        <f>SUM(B86:B88)</f>
        <v>0</v>
      </c>
    </row>
    <row r="86" s="251" customFormat="1" ht="17" customHeight="1" spans="1:2">
      <c r="A86" s="173" t="s">
        <v>120</v>
      </c>
      <c r="B86" s="202">
        <v>0</v>
      </c>
    </row>
    <row r="87" s="251" customFormat="1" ht="17" customHeight="1" spans="1:2">
      <c r="A87" s="173" t="s">
        <v>121</v>
      </c>
      <c r="B87" s="202">
        <v>0</v>
      </c>
    </row>
    <row r="88" s="251" customFormat="1" ht="17" customHeight="1" spans="1:2">
      <c r="A88" s="173" t="s">
        <v>122</v>
      </c>
      <c r="B88" s="202">
        <v>0</v>
      </c>
    </row>
    <row r="89" s="251" customFormat="1" ht="17" customHeight="1" spans="1:2">
      <c r="A89" s="232" t="s">
        <v>123</v>
      </c>
      <c r="B89" s="202">
        <v>0</v>
      </c>
    </row>
    <row r="90" s="251" customFormat="1" ht="17" customHeight="1" spans="1:2">
      <c r="A90" s="232" t="s">
        <v>124</v>
      </c>
      <c r="B90" s="202">
        <v>0</v>
      </c>
    </row>
    <row r="91" s="251" customFormat="1" ht="17" customHeight="1" spans="1:2">
      <c r="A91" s="232" t="s">
        <v>125</v>
      </c>
      <c r="B91" s="202">
        <v>0</v>
      </c>
    </row>
    <row r="92" s="251" customFormat="1" ht="17" customHeight="1" spans="1:2">
      <c r="A92" s="232" t="s">
        <v>126</v>
      </c>
      <c r="B92" s="202">
        <v>0</v>
      </c>
    </row>
    <row r="93" s="251" customFormat="1" ht="17" customHeight="1" spans="1:2">
      <c r="A93" s="232" t="s">
        <v>127</v>
      </c>
      <c r="B93" s="202">
        <v>0</v>
      </c>
    </row>
    <row r="94" s="251" customFormat="1" ht="17" customHeight="1" spans="1:2">
      <c r="A94" s="232" t="s">
        <v>128</v>
      </c>
      <c r="B94" s="202">
        <f>SUM(B95:B97)</f>
        <v>0</v>
      </c>
    </row>
    <row r="95" s="251" customFormat="1" ht="17" customHeight="1" spans="1:2">
      <c r="A95" s="173" t="s">
        <v>129</v>
      </c>
      <c r="B95" s="202">
        <v>0</v>
      </c>
    </row>
    <row r="96" s="251" customFormat="1" ht="17" customHeight="1" spans="1:2">
      <c r="A96" s="173" t="s">
        <v>130</v>
      </c>
      <c r="B96" s="202">
        <v>0</v>
      </c>
    </row>
    <row r="97" s="251" customFormat="1" ht="17" customHeight="1" spans="1:2">
      <c r="A97" s="173" t="s">
        <v>131</v>
      </c>
      <c r="B97" s="202">
        <v>0</v>
      </c>
    </row>
    <row r="98" s="251" customFormat="1" ht="17" customHeight="1" spans="1:2">
      <c r="A98" s="232" t="s">
        <v>132</v>
      </c>
      <c r="B98" s="202">
        <f>SUM(B99:B102)</f>
        <v>0</v>
      </c>
    </row>
    <row r="99" s="251" customFormat="1" ht="17" customHeight="1" spans="1:2">
      <c r="A99" s="173" t="s">
        <v>133</v>
      </c>
      <c r="B99" s="202">
        <v>0</v>
      </c>
    </row>
    <row r="100" s="251" customFormat="1" ht="17" customHeight="1" spans="1:2">
      <c r="A100" s="173" t="s">
        <v>134</v>
      </c>
      <c r="B100" s="202">
        <v>0</v>
      </c>
    </row>
    <row r="101" s="251" customFormat="1" ht="17" customHeight="1" spans="1:2">
      <c r="A101" s="173" t="s">
        <v>135</v>
      </c>
      <c r="B101" s="202">
        <v>0</v>
      </c>
    </row>
    <row r="102" s="251" customFormat="1" ht="17" customHeight="1" spans="1:2">
      <c r="A102" s="173" t="s">
        <v>136</v>
      </c>
      <c r="B102" s="202">
        <v>0</v>
      </c>
    </row>
    <row r="103" s="251" customFormat="1" ht="17" customHeight="1" spans="1:2">
      <c r="A103" s="232" t="s">
        <v>137</v>
      </c>
      <c r="B103" s="202">
        <v>0</v>
      </c>
    </row>
    <row r="104" s="251" customFormat="1" ht="17" customHeight="1" spans="1:2">
      <c r="A104" s="232" t="s">
        <v>138</v>
      </c>
      <c r="B104" s="202">
        <f>SUM(B105:B107)</f>
        <v>0</v>
      </c>
    </row>
    <row r="105" s="251" customFormat="1" ht="17" customHeight="1" spans="1:2">
      <c r="A105" s="173" t="s">
        <v>139</v>
      </c>
      <c r="B105" s="202">
        <v>0</v>
      </c>
    </row>
    <row r="106" s="251" customFormat="1" ht="17" customHeight="1" spans="1:2">
      <c r="A106" s="173" t="s">
        <v>140</v>
      </c>
      <c r="B106" s="202">
        <v>0</v>
      </c>
    </row>
    <row r="107" s="251" customFormat="1" ht="17" customHeight="1" spans="1:2">
      <c r="A107" s="173" t="s">
        <v>141</v>
      </c>
      <c r="B107" s="202">
        <v>0</v>
      </c>
    </row>
    <row r="108" s="251" customFormat="1" ht="17" customHeight="1" spans="1:2">
      <c r="A108" s="232" t="s">
        <v>142</v>
      </c>
      <c r="B108" s="202">
        <v>0</v>
      </c>
    </row>
    <row r="109" s="251" customFormat="1" ht="17" customHeight="1" spans="1:2">
      <c r="A109" s="232" t="s">
        <v>143</v>
      </c>
      <c r="B109" s="202">
        <v>0</v>
      </c>
    </row>
    <row r="110" s="251" customFormat="1" ht="17" customHeight="1" spans="1:2">
      <c r="A110" s="232" t="s">
        <v>144</v>
      </c>
      <c r="B110" s="202">
        <v>0</v>
      </c>
    </row>
    <row r="111" s="251" customFormat="1" ht="17" customHeight="1" spans="1:2">
      <c r="A111" s="232" t="s">
        <v>145</v>
      </c>
      <c r="B111" s="202">
        <v>0</v>
      </c>
    </row>
    <row r="112" s="251" customFormat="1" ht="17" customHeight="1" spans="1:2">
      <c r="A112" s="232" t="s">
        <v>146</v>
      </c>
      <c r="B112" s="202">
        <v>831</v>
      </c>
    </row>
    <row r="113" s="251" customFormat="1" ht="17" customHeight="1" spans="1:2">
      <c r="A113" s="232" t="s">
        <v>147</v>
      </c>
      <c r="B113" s="202">
        <v>36</v>
      </c>
    </row>
    <row r="114" s="251" customFormat="1" ht="17" customHeight="1" spans="1:2">
      <c r="A114" s="232" t="s">
        <v>148</v>
      </c>
      <c r="B114" s="202">
        <f>SUM(B115:B130)</f>
        <v>38448</v>
      </c>
    </row>
    <row r="115" s="251" customFormat="1" ht="17" customHeight="1" spans="1:2">
      <c r="A115" s="173" t="s">
        <v>149</v>
      </c>
      <c r="B115" s="202">
        <v>0</v>
      </c>
    </row>
    <row r="116" s="251" customFormat="1" ht="17" customHeight="1" spans="1:2">
      <c r="A116" s="173" t="s">
        <v>150</v>
      </c>
      <c r="B116" s="202">
        <v>0</v>
      </c>
    </row>
    <row r="117" s="251" customFormat="1" ht="17" customHeight="1" spans="1:2">
      <c r="A117" s="173" t="s">
        <v>151</v>
      </c>
      <c r="B117" s="202">
        <v>0</v>
      </c>
    </row>
    <row r="118" s="251" customFormat="1" ht="17" customHeight="1" spans="1:2">
      <c r="A118" s="173" t="s">
        <v>152</v>
      </c>
      <c r="B118" s="202">
        <v>0</v>
      </c>
    </row>
    <row r="119" s="251" customFormat="1" ht="17" customHeight="1" spans="1:2">
      <c r="A119" s="173" t="s">
        <v>153</v>
      </c>
      <c r="B119" s="202">
        <v>0</v>
      </c>
    </row>
    <row r="120" s="251" customFormat="1" ht="17" customHeight="1" spans="1:2">
      <c r="A120" s="173" t="s">
        <v>154</v>
      </c>
      <c r="B120" s="202">
        <v>0</v>
      </c>
    </row>
    <row r="121" s="251" customFormat="1" ht="17" customHeight="1" spans="1:2">
      <c r="A121" s="173" t="s">
        <v>155</v>
      </c>
      <c r="B121" s="202">
        <v>0</v>
      </c>
    </row>
    <row r="122" s="251" customFormat="1" ht="17" customHeight="1" spans="1:2">
      <c r="A122" s="173" t="s">
        <v>156</v>
      </c>
      <c r="B122" s="202">
        <v>0</v>
      </c>
    </row>
    <row r="123" s="251" customFormat="1" ht="17" customHeight="1" spans="1:2">
      <c r="A123" s="173" t="s">
        <v>157</v>
      </c>
      <c r="B123" s="202">
        <v>0</v>
      </c>
    </row>
    <row r="124" s="251" customFormat="1" ht="17" customHeight="1" spans="1:2">
      <c r="A124" s="173" t="s">
        <v>158</v>
      </c>
      <c r="B124" s="202">
        <v>0</v>
      </c>
    </row>
    <row r="125" s="251" customFormat="1" ht="17" customHeight="1" spans="1:2">
      <c r="A125" s="173" t="s">
        <v>159</v>
      </c>
      <c r="B125" s="202">
        <v>0</v>
      </c>
    </row>
    <row r="126" s="251" customFormat="1" ht="17" customHeight="1" spans="1:2">
      <c r="A126" s="173" t="s">
        <v>160</v>
      </c>
      <c r="B126" s="202">
        <v>0</v>
      </c>
    </row>
    <row r="127" s="251" customFormat="1" ht="17" customHeight="1" spans="1:2">
      <c r="A127" s="173" t="s">
        <v>161</v>
      </c>
      <c r="B127" s="202">
        <v>0</v>
      </c>
    </row>
    <row r="128" s="251" customFormat="1" ht="17" customHeight="1" spans="1:2">
      <c r="A128" s="173" t="s">
        <v>162</v>
      </c>
      <c r="B128" s="202">
        <v>0</v>
      </c>
    </row>
    <row r="129" s="251" customFormat="1" ht="17" customHeight="1" spans="1:2">
      <c r="A129" s="173" t="s">
        <v>163</v>
      </c>
      <c r="B129" s="202">
        <v>0</v>
      </c>
    </row>
    <row r="130" s="251" customFormat="1" ht="17" customHeight="1" spans="1:2">
      <c r="A130" s="173" t="s">
        <v>164</v>
      </c>
      <c r="B130" s="202">
        <v>38448</v>
      </c>
    </row>
    <row r="131" s="251" customFormat="1" ht="17" customHeight="1" spans="1:2">
      <c r="A131" s="232" t="s">
        <v>165</v>
      </c>
      <c r="B131" s="202">
        <v>0</v>
      </c>
    </row>
    <row r="132" s="251" customFormat="1" ht="17" customHeight="1" spans="1:2">
      <c r="A132" s="232" t="s">
        <v>166</v>
      </c>
      <c r="B132" s="202">
        <f>B133+B134</f>
        <v>4009</v>
      </c>
    </row>
    <row r="133" s="251" customFormat="1" ht="17" customHeight="1" spans="1:2">
      <c r="A133" s="173" t="s">
        <v>167</v>
      </c>
      <c r="B133" s="202">
        <v>0</v>
      </c>
    </row>
    <row r="134" s="251" customFormat="1" ht="17" customHeight="1" spans="1:2">
      <c r="A134" s="173" t="s">
        <v>168</v>
      </c>
      <c r="B134" s="202">
        <v>4009</v>
      </c>
    </row>
    <row r="135" s="251" customFormat="1" ht="17" customHeight="1" spans="1:2">
      <c r="A135" s="232" t="s">
        <v>169</v>
      </c>
      <c r="B135" s="202">
        <v>2527</v>
      </c>
    </row>
    <row r="136" s="251" customFormat="1" ht="17" customHeight="1" spans="1:2">
      <c r="A136" s="232" t="s">
        <v>170</v>
      </c>
      <c r="B136" s="202">
        <v>187</v>
      </c>
    </row>
    <row r="137" s="251" customFormat="1" ht="17" customHeight="1" spans="1:2">
      <c r="A137" s="232" t="s">
        <v>171</v>
      </c>
      <c r="B137" s="202">
        <f>SUM(B138:B141)</f>
        <v>419</v>
      </c>
    </row>
    <row r="138" s="251" customFormat="1" ht="17" customHeight="1" spans="1:2">
      <c r="A138" s="173" t="s">
        <v>172</v>
      </c>
      <c r="B138" s="202">
        <v>0</v>
      </c>
    </row>
    <row r="139" s="251" customFormat="1" ht="17" customHeight="1" spans="1:2">
      <c r="A139" s="173" t="s">
        <v>173</v>
      </c>
      <c r="B139" s="202">
        <v>234</v>
      </c>
    </row>
    <row r="140" s="251" customFormat="1" ht="17" customHeight="1" spans="1:2">
      <c r="A140" s="173" t="s">
        <v>174</v>
      </c>
      <c r="B140" s="202">
        <v>177</v>
      </c>
    </row>
    <row r="141" s="251" customFormat="1" ht="17" customHeight="1" spans="1:2">
      <c r="A141" s="173" t="s">
        <v>175</v>
      </c>
      <c r="B141" s="202">
        <v>8</v>
      </c>
    </row>
    <row r="142" s="251" customFormat="1" ht="17" customHeight="1" spans="1:2">
      <c r="A142" s="232" t="s">
        <v>176</v>
      </c>
      <c r="B142" s="202">
        <f>SUM(B143:B146)</f>
        <v>0</v>
      </c>
    </row>
    <row r="143" s="251" customFormat="1" ht="17" customHeight="1" spans="1:2">
      <c r="A143" s="173" t="s">
        <v>177</v>
      </c>
      <c r="B143" s="202">
        <v>0</v>
      </c>
    </row>
    <row r="144" s="251" customFormat="1" ht="17" customHeight="1" spans="1:2">
      <c r="A144" s="173" t="s">
        <v>178</v>
      </c>
      <c r="B144" s="202">
        <v>0</v>
      </c>
    </row>
    <row r="145" s="251" customFormat="1" ht="17" customHeight="1" spans="1:2">
      <c r="A145" s="173" t="s">
        <v>179</v>
      </c>
      <c r="B145" s="202">
        <v>0</v>
      </c>
    </row>
    <row r="146" s="251" customFormat="1" ht="17" customHeight="1" spans="1:2">
      <c r="A146" s="173" t="s">
        <v>180</v>
      </c>
      <c r="B146" s="202">
        <v>0</v>
      </c>
    </row>
    <row r="147" s="251" customFormat="1" ht="17" customHeight="1" spans="1:2">
      <c r="A147" s="232" t="s">
        <v>181</v>
      </c>
      <c r="B147" s="202">
        <f>SUM(B148:B151)</f>
        <v>0</v>
      </c>
    </row>
    <row r="148" s="251" customFormat="1" ht="17" customHeight="1" spans="1:2">
      <c r="A148" s="173" t="s">
        <v>182</v>
      </c>
      <c r="B148" s="202">
        <v>0</v>
      </c>
    </row>
    <row r="149" s="251" customFormat="1" ht="17" customHeight="1" spans="1:2">
      <c r="A149" s="173" t="s">
        <v>183</v>
      </c>
      <c r="B149" s="202">
        <v>0</v>
      </c>
    </row>
    <row r="150" s="251" customFormat="1" ht="17" customHeight="1" spans="1:2">
      <c r="A150" s="173" t="s">
        <v>184</v>
      </c>
      <c r="B150" s="202">
        <v>0</v>
      </c>
    </row>
    <row r="151" s="251" customFormat="1" ht="17" customHeight="1" spans="1:2">
      <c r="A151" s="173" t="s">
        <v>185</v>
      </c>
      <c r="B151" s="202">
        <v>0</v>
      </c>
    </row>
    <row r="152" s="251" customFormat="1" ht="17" customHeight="1" spans="1:2">
      <c r="A152" s="232" t="s">
        <v>186</v>
      </c>
      <c r="B152" s="202">
        <f>SUM(B153:B156)</f>
        <v>0</v>
      </c>
    </row>
    <row r="153" s="251" customFormat="1" ht="17" customHeight="1" spans="1:2">
      <c r="A153" s="173" t="s">
        <v>187</v>
      </c>
      <c r="B153" s="202">
        <v>0</v>
      </c>
    </row>
    <row r="154" s="251" customFormat="1" ht="17" customHeight="1" spans="1:2">
      <c r="A154" s="173" t="s">
        <v>188</v>
      </c>
      <c r="B154" s="202">
        <v>0</v>
      </c>
    </row>
    <row r="155" s="251" customFormat="1" ht="17" customHeight="1" spans="1:2">
      <c r="A155" s="173" t="s">
        <v>189</v>
      </c>
      <c r="B155" s="202">
        <v>0</v>
      </c>
    </row>
    <row r="156" s="251" customFormat="1" ht="17" customHeight="1" spans="1:2">
      <c r="A156" s="173" t="s">
        <v>190</v>
      </c>
      <c r="B156" s="202">
        <v>0</v>
      </c>
    </row>
    <row r="157" s="251" customFormat="1" ht="17" customHeight="1" spans="1:2">
      <c r="A157" s="232" t="s">
        <v>191</v>
      </c>
      <c r="B157" s="202">
        <f>SUM(B158:B161)</f>
        <v>0</v>
      </c>
    </row>
    <row r="158" s="251" customFormat="1" ht="17" customHeight="1" spans="1:2">
      <c r="A158" s="173" t="s">
        <v>172</v>
      </c>
      <c r="B158" s="202">
        <v>0</v>
      </c>
    </row>
    <row r="159" s="251" customFormat="1" ht="17" customHeight="1" spans="1:2">
      <c r="A159" s="173" t="s">
        <v>173</v>
      </c>
      <c r="B159" s="202">
        <v>0</v>
      </c>
    </row>
    <row r="160" s="251" customFormat="1" ht="17" customHeight="1" spans="1:2">
      <c r="A160" s="173" t="s">
        <v>174</v>
      </c>
      <c r="B160" s="202">
        <v>0</v>
      </c>
    </row>
    <row r="161" s="251" customFormat="1" ht="17" customHeight="1" spans="1:2">
      <c r="A161" s="173" t="s">
        <v>175</v>
      </c>
      <c r="B161" s="202">
        <v>0</v>
      </c>
    </row>
    <row r="162" s="251" customFormat="1" ht="17" customHeight="1" spans="1:2">
      <c r="A162" s="232" t="s">
        <v>192</v>
      </c>
      <c r="B162" s="202">
        <f>SUM(B163:B166)</f>
        <v>0</v>
      </c>
    </row>
    <row r="163" s="251" customFormat="1" ht="17" customHeight="1" spans="1:2">
      <c r="A163" s="173" t="s">
        <v>177</v>
      </c>
      <c r="B163" s="202">
        <v>0</v>
      </c>
    </row>
    <row r="164" s="251" customFormat="1" ht="17" customHeight="1" spans="1:2">
      <c r="A164" s="173" t="s">
        <v>178</v>
      </c>
      <c r="B164" s="202">
        <v>0</v>
      </c>
    </row>
    <row r="165" s="251" customFormat="1" ht="17" customHeight="1" spans="1:2">
      <c r="A165" s="173" t="s">
        <v>179</v>
      </c>
      <c r="B165" s="202">
        <v>0</v>
      </c>
    </row>
    <row r="166" s="251" customFormat="1" ht="17" customHeight="1" spans="1:2">
      <c r="A166" s="173" t="s">
        <v>180</v>
      </c>
      <c r="B166" s="202">
        <v>0</v>
      </c>
    </row>
    <row r="167" s="251" customFormat="1" ht="17" customHeight="1" spans="1:2">
      <c r="A167" s="232" t="s">
        <v>193</v>
      </c>
      <c r="B167" s="202">
        <f>SUM(B168:B171)</f>
        <v>0</v>
      </c>
    </row>
    <row r="168" s="251" customFormat="1" ht="17" customHeight="1" spans="1:2">
      <c r="A168" s="173" t="s">
        <v>182</v>
      </c>
      <c r="B168" s="202">
        <v>0</v>
      </c>
    </row>
    <row r="169" s="251" customFormat="1" ht="17" customHeight="1" spans="1:2">
      <c r="A169" s="173" t="s">
        <v>183</v>
      </c>
      <c r="B169" s="202">
        <v>0</v>
      </c>
    </row>
    <row r="170" s="251" customFormat="1" ht="17" customHeight="1" spans="1:2">
      <c r="A170" s="173" t="s">
        <v>184</v>
      </c>
      <c r="B170" s="202">
        <v>0</v>
      </c>
    </row>
    <row r="171" s="251" customFormat="1" ht="17" customHeight="1" spans="1:2">
      <c r="A171" s="173" t="s">
        <v>185</v>
      </c>
      <c r="B171" s="202">
        <v>0</v>
      </c>
    </row>
    <row r="172" s="251" customFormat="1" ht="17" customHeight="1" spans="1:2">
      <c r="A172" s="232" t="s">
        <v>194</v>
      </c>
      <c r="B172" s="202">
        <f>SUM(B173:B176)</f>
        <v>0</v>
      </c>
    </row>
    <row r="173" s="251" customFormat="1" ht="17" customHeight="1" spans="1:2">
      <c r="A173" s="173" t="s">
        <v>187</v>
      </c>
      <c r="B173" s="202">
        <v>0</v>
      </c>
    </row>
    <row r="174" s="251" customFormat="1" ht="17" customHeight="1" spans="1:2">
      <c r="A174" s="173" t="s">
        <v>188</v>
      </c>
      <c r="B174" s="202">
        <v>0</v>
      </c>
    </row>
    <row r="175" s="251" customFormat="1" ht="17" customHeight="1" spans="1:2">
      <c r="A175" s="173" t="s">
        <v>189</v>
      </c>
      <c r="B175" s="202">
        <v>0</v>
      </c>
    </row>
    <row r="176" s="251" customFormat="1" ht="17" customHeight="1" spans="1:2">
      <c r="A176" s="173" t="s">
        <v>190</v>
      </c>
      <c r="B176" s="202">
        <v>0</v>
      </c>
    </row>
    <row r="177" s="251" customFormat="1" ht="17" customHeight="1" spans="1:2">
      <c r="A177" s="232" t="s">
        <v>195</v>
      </c>
      <c r="B177" s="202">
        <f>SUM(B178:B181)</f>
        <v>0</v>
      </c>
    </row>
    <row r="178" s="251" customFormat="1" ht="17" customHeight="1" spans="1:2">
      <c r="A178" s="173" t="s">
        <v>196</v>
      </c>
      <c r="B178" s="202">
        <v>0</v>
      </c>
    </row>
    <row r="179" s="251" customFormat="1" ht="17" customHeight="1" spans="1:2">
      <c r="A179" s="173" t="s">
        <v>197</v>
      </c>
      <c r="B179" s="202">
        <v>0</v>
      </c>
    </row>
    <row r="180" s="251" customFormat="1" ht="17" customHeight="1" spans="1:2">
      <c r="A180" s="173" t="s">
        <v>198</v>
      </c>
      <c r="B180" s="202">
        <v>0</v>
      </c>
    </row>
    <row r="181" s="251" customFormat="1" ht="17" customHeight="1" spans="1:2">
      <c r="A181" s="173" t="s">
        <v>199</v>
      </c>
      <c r="B181" s="202">
        <v>0</v>
      </c>
    </row>
    <row r="182" s="251" customFormat="1" ht="17" customHeight="1" spans="1:2">
      <c r="A182" s="232" t="s">
        <v>200</v>
      </c>
      <c r="B182" s="202">
        <f>SUM(B183:B186)</f>
        <v>41</v>
      </c>
    </row>
    <row r="183" s="251" customFormat="1" ht="17" customHeight="1" spans="1:2">
      <c r="A183" s="173" t="s">
        <v>196</v>
      </c>
      <c r="B183" s="202">
        <v>0</v>
      </c>
    </row>
    <row r="184" s="251" customFormat="1" ht="17" customHeight="1" spans="1:2">
      <c r="A184" s="173" t="s">
        <v>197</v>
      </c>
      <c r="B184" s="202">
        <v>1</v>
      </c>
    </row>
    <row r="185" s="251" customFormat="1" ht="17" customHeight="1" spans="1:2">
      <c r="A185" s="173" t="s">
        <v>198</v>
      </c>
      <c r="B185" s="202">
        <v>5</v>
      </c>
    </row>
    <row r="186" s="251" customFormat="1" ht="17" customHeight="1" spans="1:2">
      <c r="A186" s="173" t="s">
        <v>199</v>
      </c>
      <c r="B186" s="202">
        <v>35</v>
      </c>
    </row>
    <row r="187" s="251" customFormat="1" ht="17" customHeight="1" spans="1:2">
      <c r="A187" s="232" t="s">
        <v>201</v>
      </c>
      <c r="B187" s="202">
        <f>SUM(B188:B190)</f>
        <v>380</v>
      </c>
    </row>
    <row r="188" s="251" customFormat="1" ht="17" customHeight="1" spans="1:2">
      <c r="A188" s="173" t="s">
        <v>202</v>
      </c>
      <c r="B188" s="202">
        <v>380</v>
      </c>
    </row>
    <row r="189" s="251" customFormat="1" ht="17" customHeight="1" spans="1:2">
      <c r="A189" s="173" t="s">
        <v>203</v>
      </c>
      <c r="B189" s="202">
        <v>0</v>
      </c>
    </row>
    <row r="190" s="251" customFormat="1" ht="17" customHeight="1" spans="1:2">
      <c r="A190" s="173" t="s">
        <v>204</v>
      </c>
      <c r="B190" s="202">
        <v>0</v>
      </c>
    </row>
    <row r="191" s="251" customFormat="1" ht="17" customHeight="1" spans="1:2">
      <c r="A191" s="232" t="s">
        <v>205</v>
      </c>
      <c r="B191" s="202">
        <v>0</v>
      </c>
    </row>
    <row r="192" s="251" customFormat="1" ht="17" customHeight="1" spans="1:2">
      <c r="A192" s="232" t="s">
        <v>206</v>
      </c>
      <c r="B192" s="202">
        <v>0</v>
      </c>
    </row>
    <row r="193" s="251" customFormat="1" ht="17" customHeight="1" spans="1:2">
      <c r="A193" s="232" t="s">
        <v>207</v>
      </c>
      <c r="B193" s="202">
        <f>SUM(B194:B216,B220,B223,B224,B228:B233,B245:B247,B252,B257)</f>
        <v>0</v>
      </c>
    </row>
    <row r="194" s="251" customFormat="1" ht="17" customHeight="1" spans="1:2">
      <c r="A194" s="232" t="s">
        <v>208</v>
      </c>
      <c r="B194" s="202">
        <v>0</v>
      </c>
    </row>
    <row r="195" s="251" customFormat="1" ht="17" customHeight="1" spans="1:2">
      <c r="A195" s="232" t="s">
        <v>209</v>
      </c>
      <c r="B195" s="202">
        <v>0</v>
      </c>
    </row>
    <row r="196" s="251" customFormat="1" ht="17" customHeight="1" spans="1:2">
      <c r="A196" s="232" t="s">
        <v>210</v>
      </c>
      <c r="B196" s="202">
        <v>0</v>
      </c>
    </row>
    <row r="197" s="251" customFormat="1" ht="17" customHeight="1" spans="1:2">
      <c r="A197" s="232" t="s">
        <v>211</v>
      </c>
      <c r="B197" s="202">
        <v>0</v>
      </c>
    </row>
    <row r="198" s="251" customFormat="1" ht="17" customHeight="1" spans="1:2">
      <c r="A198" s="232" t="s">
        <v>212</v>
      </c>
      <c r="B198" s="202">
        <v>0</v>
      </c>
    </row>
    <row r="199" s="251" customFormat="1" ht="17" customHeight="1" spans="1:2">
      <c r="A199" s="232" t="s">
        <v>213</v>
      </c>
      <c r="B199" s="202">
        <v>0</v>
      </c>
    </row>
    <row r="200" s="251" customFormat="1" ht="17" customHeight="1" spans="1:2">
      <c r="A200" s="232" t="s">
        <v>214</v>
      </c>
      <c r="B200" s="202">
        <v>0</v>
      </c>
    </row>
    <row r="201" s="251" customFormat="1" ht="17" customHeight="1" spans="1:2">
      <c r="A201" s="232" t="s">
        <v>215</v>
      </c>
      <c r="B201" s="202">
        <v>0</v>
      </c>
    </row>
    <row r="202" s="251" customFormat="1" ht="17" customHeight="1" spans="1:2">
      <c r="A202" s="232" t="s">
        <v>216</v>
      </c>
      <c r="B202" s="202">
        <v>0</v>
      </c>
    </row>
    <row r="203" s="251" customFormat="1" ht="17" customHeight="1" spans="1:2">
      <c r="A203" s="232" t="s">
        <v>217</v>
      </c>
      <c r="B203" s="202">
        <v>0</v>
      </c>
    </row>
    <row r="204" s="251" customFormat="1" ht="17" customHeight="1" spans="1:2">
      <c r="A204" s="232" t="s">
        <v>218</v>
      </c>
      <c r="B204" s="202">
        <v>0</v>
      </c>
    </row>
    <row r="205" s="251" customFormat="1" ht="17" customHeight="1" spans="1:2">
      <c r="A205" s="232" t="s">
        <v>219</v>
      </c>
      <c r="B205" s="202">
        <v>0</v>
      </c>
    </row>
    <row r="206" s="251" customFormat="1" ht="17" customHeight="1" spans="1:2">
      <c r="A206" s="232" t="s">
        <v>220</v>
      </c>
      <c r="B206" s="202">
        <v>0</v>
      </c>
    </row>
    <row r="207" s="251" customFormat="1" ht="17" customHeight="1" spans="1:2">
      <c r="A207" s="232" t="s">
        <v>221</v>
      </c>
      <c r="B207" s="202">
        <v>0</v>
      </c>
    </row>
    <row r="208" s="251" customFormat="1" ht="17" customHeight="1" spans="1:2">
      <c r="A208" s="232" t="s">
        <v>222</v>
      </c>
      <c r="B208" s="202">
        <v>0</v>
      </c>
    </row>
    <row r="209" s="251" customFormat="1" ht="17" customHeight="1" spans="1:2">
      <c r="A209" s="232" t="s">
        <v>223</v>
      </c>
      <c r="B209" s="202">
        <v>0</v>
      </c>
    </row>
    <row r="210" s="251" customFormat="1" ht="17" customHeight="1" spans="1:2">
      <c r="A210" s="232" t="s">
        <v>224</v>
      </c>
      <c r="B210" s="202">
        <v>0</v>
      </c>
    </row>
    <row r="211" s="251" customFormat="1" ht="17" customHeight="1" spans="1:2">
      <c r="A211" s="232" t="s">
        <v>225</v>
      </c>
      <c r="B211" s="202">
        <v>0</v>
      </c>
    </row>
    <row r="212" s="251" customFormat="1" ht="17" customHeight="1" spans="1:2">
      <c r="A212" s="232" t="s">
        <v>226</v>
      </c>
      <c r="B212" s="202">
        <v>0</v>
      </c>
    </row>
    <row r="213" s="251" customFormat="1" ht="17" customHeight="1" spans="1:2">
      <c r="A213" s="232" t="s">
        <v>227</v>
      </c>
      <c r="B213" s="202">
        <v>0</v>
      </c>
    </row>
    <row r="214" s="251" customFormat="1" ht="17" customHeight="1" spans="1:2">
      <c r="A214" s="232" t="s">
        <v>228</v>
      </c>
      <c r="B214" s="202">
        <v>0</v>
      </c>
    </row>
    <row r="215" s="251" customFormat="1" ht="17" customHeight="1" spans="1:2">
      <c r="A215" s="232" t="s">
        <v>229</v>
      </c>
      <c r="B215" s="202">
        <v>0</v>
      </c>
    </row>
    <row r="216" s="251" customFormat="1" ht="17" customHeight="1" spans="1:2">
      <c r="A216" s="232" t="s">
        <v>230</v>
      </c>
      <c r="B216" s="202">
        <f>SUM(B217:B219)</f>
        <v>0</v>
      </c>
    </row>
    <row r="217" s="251" customFormat="1" ht="17" customHeight="1" spans="1:2">
      <c r="A217" s="173" t="s">
        <v>231</v>
      </c>
      <c r="B217" s="202">
        <v>0</v>
      </c>
    </row>
    <row r="218" s="251" customFormat="1" ht="17" customHeight="1" spans="1:2">
      <c r="A218" s="173" t="s">
        <v>232</v>
      </c>
      <c r="B218" s="202">
        <v>0</v>
      </c>
    </row>
    <row r="219" s="251" customFormat="1" ht="17" customHeight="1" spans="1:2">
      <c r="A219" s="173" t="s">
        <v>233</v>
      </c>
      <c r="B219" s="202">
        <v>0</v>
      </c>
    </row>
    <row r="220" s="251" customFormat="1" ht="17" customHeight="1" spans="1:2">
      <c r="A220" s="232" t="s">
        <v>234</v>
      </c>
      <c r="B220" s="202">
        <f>SUM(B221:B222)</f>
        <v>0</v>
      </c>
    </row>
    <row r="221" s="251" customFormat="1" ht="17" customHeight="1" spans="1:2">
      <c r="A221" s="173" t="s">
        <v>235</v>
      </c>
      <c r="B221" s="202">
        <v>0</v>
      </c>
    </row>
    <row r="222" s="251" customFormat="1" ht="17" customHeight="1" spans="1:2">
      <c r="A222" s="173" t="s">
        <v>236</v>
      </c>
      <c r="B222" s="202">
        <v>0</v>
      </c>
    </row>
    <row r="223" s="251" customFormat="1" ht="17" customHeight="1" spans="1:2">
      <c r="A223" s="232" t="s">
        <v>237</v>
      </c>
      <c r="B223" s="202">
        <v>0</v>
      </c>
    </row>
    <row r="224" s="251" customFormat="1" ht="17" customHeight="1" spans="1:2">
      <c r="A224" s="232" t="s">
        <v>238</v>
      </c>
      <c r="B224" s="202">
        <f>SUM(B225:B227)</f>
        <v>0</v>
      </c>
    </row>
    <row r="225" s="251" customFormat="1" ht="17" customHeight="1" spans="1:2">
      <c r="A225" s="173" t="s">
        <v>239</v>
      </c>
      <c r="B225" s="202">
        <v>0</v>
      </c>
    </row>
    <row r="226" s="251" customFormat="1" ht="17" customHeight="1" spans="1:2">
      <c r="A226" s="173" t="s">
        <v>240</v>
      </c>
      <c r="B226" s="202">
        <v>0</v>
      </c>
    </row>
    <row r="227" s="251" customFormat="1" ht="17" customHeight="1" spans="1:2">
      <c r="A227" s="173" t="s">
        <v>241</v>
      </c>
      <c r="B227" s="202">
        <v>0</v>
      </c>
    </row>
    <row r="228" s="251" customFormat="1" ht="17" customHeight="1" spans="1:2">
      <c r="A228" s="232" t="s">
        <v>242</v>
      </c>
      <c r="B228" s="202">
        <v>0</v>
      </c>
    </row>
    <row r="229" s="251" customFormat="1" ht="17" customHeight="1" spans="1:2">
      <c r="A229" s="232" t="s">
        <v>243</v>
      </c>
      <c r="B229" s="202">
        <v>0</v>
      </c>
    </row>
    <row r="230" s="251" customFormat="1" ht="17" customHeight="1" spans="1:2">
      <c r="A230" s="232" t="s">
        <v>244</v>
      </c>
      <c r="B230" s="202">
        <v>0</v>
      </c>
    </row>
    <row r="231" s="251" customFormat="1" ht="17" customHeight="1" spans="1:2">
      <c r="A231" s="232" t="s">
        <v>245</v>
      </c>
      <c r="B231" s="202">
        <v>0</v>
      </c>
    </row>
    <row r="232" s="251" customFormat="1" ht="17" customHeight="1" spans="1:2">
      <c r="A232" s="232" t="s">
        <v>246</v>
      </c>
      <c r="B232" s="202">
        <v>0</v>
      </c>
    </row>
    <row r="233" s="251" customFormat="1" ht="17" customHeight="1" spans="1:2">
      <c r="A233" s="232" t="s">
        <v>247</v>
      </c>
      <c r="B233" s="202">
        <f>SUM(B234:B244)</f>
        <v>0</v>
      </c>
    </row>
    <row r="234" s="251" customFormat="1" ht="17" customHeight="1" spans="1:2">
      <c r="A234" s="173" t="s">
        <v>248</v>
      </c>
      <c r="B234" s="202">
        <v>0</v>
      </c>
    </row>
    <row r="235" s="251" customFormat="1" ht="17" customHeight="1" spans="1:2">
      <c r="A235" s="173" t="s">
        <v>249</v>
      </c>
      <c r="B235" s="202">
        <v>0</v>
      </c>
    </row>
    <row r="236" s="251" customFormat="1" ht="17" customHeight="1" spans="1:2">
      <c r="A236" s="173" t="s">
        <v>250</v>
      </c>
      <c r="B236" s="202">
        <v>0</v>
      </c>
    </row>
    <row r="237" s="251" customFormat="1" ht="17" customHeight="1" spans="1:2">
      <c r="A237" s="173" t="s">
        <v>251</v>
      </c>
      <c r="B237" s="202">
        <v>0</v>
      </c>
    </row>
    <row r="238" s="251" customFormat="1" ht="17" customHeight="1" spans="1:2">
      <c r="A238" s="173" t="s">
        <v>252</v>
      </c>
      <c r="B238" s="202">
        <v>0</v>
      </c>
    </row>
    <row r="239" s="251" customFormat="1" ht="17" customHeight="1" spans="1:2">
      <c r="A239" s="173" t="s">
        <v>253</v>
      </c>
      <c r="B239" s="202">
        <v>0</v>
      </c>
    </row>
    <row r="240" s="251" customFormat="1" ht="17" customHeight="1" spans="1:2">
      <c r="A240" s="173" t="s">
        <v>254</v>
      </c>
      <c r="B240" s="202">
        <v>0</v>
      </c>
    </row>
    <row r="241" s="251" customFormat="1" ht="17" customHeight="1" spans="1:2">
      <c r="A241" s="173" t="s">
        <v>255</v>
      </c>
      <c r="B241" s="202">
        <v>0</v>
      </c>
    </row>
    <row r="242" s="251" customFormat="1" ht="17" customHeight="1" spans="1:2">
      <c r="A242" s="173" t="s">
        <v>256</v>
      </c>
      <c r="B242" s="202">
        <v>0</v>
      </c>
    </row>
    <row r="243" s="251" customFormat="1" ht="17" customHeight="1" spans="1:2">
      <c r="A243" s="173" t="s">
        <v>257</v>
      </c>
      <c r="B243" s="202">
        <v>0</v>
      </c>
    </row>
    <row r="244" s="251" customFormat="1" ht="17" customHeight="1" spans="1:2">
      <c r="A244" s="173" t="s">
        <v>258</v>
      </c>
      <c r="B244" s="202">
        <v>0</v>
      </c>
    </row>
    <row r="245" s="251" customFormat="1" ht="17" customHeight="1" spans="1:2">
      <c r="A245" s="232" t="s">
        <v>259</v>
      </c>
      <c r="B245" s="202">
        <v>0</v>
      </c>
    </row>
    <row r="246" s="251" customFormat="1" ht="17.25" customHeight="1" spans="1:2">
      <c r="A246" s="232" t="s">
        <v>260</v>
      </c>
      <c r="B246" s="202">
        <v>0</v>
      </c>
    </row>
    <row r="247" s="251" customFormat="1" ht="17" customHeight="1" spans="1:2">
      <c r="A247" s="232" t="s">
        <v>261</v>
      </c>
      <c r="B247" s="202">
        <f>SUM(B248:B251)</f>
        <v>0</v>
      </c>
    </row>
    <row r="248" s="251" customFormat="1" ht="17" customHeight="1" spans="1:2">
      <c r="A248" s="173" t="s">
        <v>262</v>
      </c>
      <c r="B248" s="202">
        <v>0</v>
      </c>
    </row>
    <row r="249" s="251" customFormat="1" ht="17" customHeight="1" spans="1:2">
      <c r="A249" s="173" t="s">
        <v>263</v>
      </c>
      <c r="B249" s="202">
        <v>0</v>
      </c>
    </row>
    <row r="250" s="251" customFormat="1" ht="17" customHeight="1" spans="1:2">
      <c r="A250" s="173" t="s">
        <v>264</v>
      </c>
      <c r="B250" s="202">
        <v>0</v>
      </c>
    </row>
    <row r="251" s="251" customFormat="1" ht="17" customHeight="1" spans="1:2">
      <c r="A251" s="173" t="s">
        <v>265</v>
      </c>
      <c r="B251" s="202">
        <v>0</v>
      </c>
    </row>
    <row r="252" s="251" customFormat="1" ht="17" customHeight="1" spans="1:2">
      <c r="A252" s="232" t="s">
        <v>266</v>
      </c>
      <c r="B252" s="202">
        <f>SUM(B253:B256)</f>
        <v>0</v>
      </c>
    </row>
    <row r="253" s="251" customFormat="1" ht="17" customHeight="1" spans="1:2">
      <c r="A253" s="173" t="s">
        <v>267</v>
      </c>
      <c r="B253" s="202">
        <v>0</v>
      </c>
    </row>
    <row r="254" s="251" customFormat="1" ht="17" customHeight="1" spans="1:2">
      <c r="A254" s="173" t="s">
        <v>268</v>
      </c>
      <c r="B254" s="202">
        <v>0</v>
      </c>
    </row>
    <row r="255" s="251" customFormat="1" ht="17" customHeight="1" spans="1:2">
      <c r="A255" s="173" t="s">
        <v>269</v>
      </c>
      <c r="B255" s="202">
        <v>0</v>
      </c>
    </row>
    <row r="256" s="251" customFormat="1" ht="17" customHeight="1" spans="1:2">
      <c r="A256" s="173" t="s">
        <v>270</v>
      </c>
      <c r="B256" s="202">
        <v>0</v>
      </c>
    </row>
    <row r="257" s="251" customFormat="1" ht="17" customHeight="1" spans="1:2">
      <c r="A257" s="232" t="s">
        <v>271</v>
      </c>
      <c r="B257" s="202">
        <v>0</v>
      </c>
    </row>
    <row r="258" s="251" customFormat="1" ht="17" customHeight="1" spans="1:2">
      <c r="A258" s="232" t="s">
        <v>272</v>
      </c>
      <c r="B258" s="202">
        <f>SUM(B259,B262:B264)</f>
        <v>10628</v>
      </c>
    </row>
    <row r="259" s="251" customFormat="1" ht="17" customHeight="1" spans="1:2">
      <c r="A259" s="232" t="s">
        <v>273</v>
      </c>
      <c r="B259" s="202">
        <f>SUM(B260:B261)</f>
        <v>11804</v>
      </c>
    </row>
    <row r="260" s="251" customFormat="1" ht="17" customHeight="1" spans="1:2">
      <c r="A260" s="173" t="s">
        <v>274</v>
      </c>
      <c r="B260" s="202">
        <v>0</v>
      </c>
    </row>
    <row r="261" s="251" customFormat="1" ht="17" customHeight="1" spans="1:2">
      <c r="A261" s="173" t="s">
        <v>275</v>
      </c>
      <c r="B261" s="202">
        <v>11804</v>
      </c>
    </row>
    <row r="262" s="251" customFormat="1" ht="17" customHeight="1" spans="1:2">
      <c r="A262" s="232" t="s">
        <v>276</v>
      </c>
      <c r="B262" s="202">
        <v>-1048</v>
      </c>
    </row>
    <row r="263" s="251" customFormat="1" ht="17" customHeight="1" spans="1:2">
      <c r="A263" s="232" t="s">
        <v>277</v>
      </c>
      <c r="B263" s="202">
        <v>-164</v>
      </c>
    </row>
    <row r="264" s="251" customFormat="1" ht="17" customHeight="1" spans="1:2">
      <c r="A264" s="232" t="s">
        <v>278</v>
      </c>
      <c r="B264" s="202">
        <v>36</v>
      </c>
    </row>
    <row r="265" s="251" customFormat="1" ht="17" customHeight="1" spans="1:2">
      <c r="A265" s="232" t="s">
        <v>279</v>
      </c>
      <c r="B265" s="202">
        <f>SUM(B266:B269)</f>
        <v>3560</v>
      </c>
    </row>
    <row r="266" s="251" customFormat="1" ht="17" customHeight="1" spans="1:2">
      <c r="A266" s="232" t="s">
        <v>280</v>
      </c>
      <c r="B266" s="202">
        <v>0</v>
      </c>
    </row>
    <row r="267" s="251" customFormat="1" ht="17" customHeight="1" spans="1:2">
      <c r="A267" s="232" t="s">
        <v>281</v>
      </c>
      <c r="B267" s="202">
        <v>0</v>
      </c>
    </row>
    <row r="268" s="251" customFormat="1" ht="17" customHeight="1" spans="1:2">
      <c r="A268" s="232" t="s">
        <v>282</v>
      </c>
      <c r="B268" s="202">
        <v>3560</v>
      </c>
    </row>
    <row r="269" s="251" customFormat="1" ht="17" customHeight="1" spans="1:2">
      <c r="A269" s="232" t="s">
        <v>283</v>
      </c>
      <c r="B269" s="202">
        <v>0</v>
      </c>
    </row>
    <row r="270" s="251" customFormat="1" ht="17" customHeight="1" spans="1:2">
      <c r="A270" s="232" t="s">
        <v>284</v>
      </c>
      <c r="B270" s="202">
        <f>SUM(B271,B274:B285)</f>
        <v>26023</v>
      </c>
    </row>
    <row r="271" s="251" customFormat="1" ht="17" customHeight="1" spans="1:2">
      <c r="A271" s="232" t="s">
        <v>285</v>
      </c>
      <c r="B271" s="202">
        <f>SUM(B272:B273)</f>
        <v>3046</v>
      </c>
    </row>
    <row r="272" s="251" customFormat="1" ht="17" customHeight="1" spans="1:2">
      <c r="A272" s="173" t="s">
        <v>286</v>
      </c>
      <c r="B272" s="202">
        <v>0</v>
      </c>
    </row>
    <row r="273" s="251" customFormat="1" ht="17" customHeight="1" spans="1:2">
      <c r="A273" s="173" t="s">
        <v>287</v>
      </c>
      <c r="B273" s="202">
        <v>3046</v>
      </c>
    </row>
    <row r="274" s="251" customFormat="1" ht="17" customHeight="1" spans="1:2">
      <c r="A274" s="232" t="s">
        <v>288</v>
      </c>
      <c r="B274" s="202">
        <v>19</v>
      </c>
    </row>
    <row r="275" s="251" customFormat="1" ht="17" customHeight="1" spans="1:2">
      <c r="A275" s="232" t="s">
        <v>289</v>
      </c>
      <c r="B275" s="202">
        <v>16840</v>
      </c>
    </row>
    <row r="276" s="251" customFormat="1" ht="17" customHeight="1" spans="1:2">
      <c r="A276" s="232" t="s">
        <v>290</v>
      </c>
      <c r="B276" s="202">
        <v>0</v>
      </c>
    </row>
    <row r="277" s="251" customFormat="1" ht="17" customHeight="1" spans="1:2">
      <c r="A277" s="232" t="s">
        <v>291</v>
      </c>
      <c r="B277" s="202">
        <v>330</v>
      </c>
    </row>
    <row r="278" s="251" customFormat="1" ht="17" customHeight="1" spans="1:2">
      <c r="A278" s="232" t="s">
        <v>292</v>
      </c>
      <c r="B278" s="202">
        <v>3050</v>
      </c>
    </row>
    <row r="279" s="251" customFormat="1" ht="17" customHeight="1" spans="1:2">
      <c r="A279" s="232" t="s">
        <v>293</v>
      </c>
      <c r="B279" s="202">
        <v>0</v>
      </c>
    </row>
    <row r="280" s="251" customFormat="1" ht="17" customHeight="1" spans="1:2">
      <c r="A280" s="232" t="s">
        <v>294</v>
      </c>
      <c r="B280" s="202">
        <v>2652</v>
      </c>
    </row>
    <row r="281" s="251" customFormat="1" ht="17" customHeight="1" spans="1:2">
      <c r="A281" s="232" t="s">
        <v>295</v>
      </c>
      <c r="B281" s="202">
        <v>86</v>
      </c>
    </row>
    <row r="282" s="251" customFormat="1" ht="17" customHeight="1" spans="1:2">
      <c r="A282" s="232" t="s">
        <v>296</v>
      </c>
      <c r="B282" s="202">
        <v>0</v>
      </c>
    </row>
    <row r="283" s="251" customFormat="1" ht="17" customHeight="1" spans="1:2">
      <c r="A283" s="232" t="s">
        <v>297</v>
      </c>
      <c r="B283" s="202">
        <v>0</v>
      </c>
    </row>
    <row r="284" s="251" customFormat="1" ht="17" customHeight="1" spans="1:2">
      <c r="A284" s="232" t="s">
        <v>298</v>
      </c>
      <c r="B284" s="202">
        <v>0</v>
      </c>
    </row>
    <row r="285" s="251" customFormat="1" ht="17" customHeight="1" spans="1:2">
      <c r="A285" s="232" t="s">
        <v>299</v>
      </c>
      <c r="B285" s="202">
        <v>0</v>
      </c>
    </row>
    <row r="286" s="251" customFormat="1" ht="17" customHeight="1" spans="1:2">
      <c r="A286" s="232" t="s">
        <v>300</v>
      </c>
      <c r="B286" s="202">
        <f>SUM(B287:B294)</f>
        <v>25832</v>
      </c>
    </row>
    <row r="287" s="251" customFormat="1" ht="17" customHeight="1" spans="1:2">
      <c r="A287" s="232" t="s">
        <v>301</v>
      </c>
      <c r="B287" s="202">
        <v>777</v>
      </c>
    </row>
    <row r="288" s="251" customFormat="1" ht="17" customHeight="1" spans="1:2">
      <c r="A288" s="232" t="s">
        <v>302</v>
      </c>
      <c r="B288" s="202">
        <v>72</v>
      </c>
    </row>
    <row r="289" s="251" customFormat="1" ht="17" customHeight="1" spans="1:2">
      <c r="A289" s="232" t="s">
        <v>303</v>
      </c>
      <c r="B289" s="202">
        <v>17927</v>
      </c>
    </row>
    <row r="290" s="251" customFormat="1" ht="17" customHeight="1" spans="1:2">
      <c r="A290" s="232" t="s">
        <v>304</v>
      </c>
      <c r="B290" s="202">
        <v>0</v>
      </c>
    </row>
    <row r="291" s="251" customFormat="1" ht="17" customHeight="1" spans="1:2">
      <c r="A291" s="232" t="s">
        <v>305</v>
      </c>
      <c r="B291" s="202">
        <v>2717</v>
      </c>
    </row>
    <row r="292" s="251" customFormat="1" ht="17" customHeight="1" spans="1:2">
      <c r="A292" s="232" t="s">
        <v>306</v>
      </c>
      <c r="B292" s="202">
        <v>1984</v>
      </c>
    </row>
    <row r="293" s="251" customFormat="1" ht="17" customHeight="1" spans="1:2">
      <c r="A293" s="232" t="s">
        <v>307</v>
      </c>
      <c r="B293" s="202">
        <v>1692</v>
      </c>
    </row>
    <row r="294" s="251" customFormat="1" ht="17" customHeight="1" spans="1:2">
      <c r="A294" s="232" t="s">
        <v>308</v>
      </c>
      <c r="B294" s="202">
        <v>663</v>
      </c>
    </row>
    <row r="295" s="251" customFormat="1" ht="17" customHeight="1" spans="1:2">
      <c r="A295" s="232" t="s">
        <v>309</v>
      </c>
      <c r="B295" s="202">
        <f>SUM(B296,B299:B300)</f>
        <v>16575</v>
      </c>
    </row>
    <row r="296" s="251" customFormat="1" ht="17" customHeight="1" spans="1:2">
      <c r="A296" s="232" t="s">
        <v>310</v>
      </c>
      <c r="B296" s="202">
        <f>SUM(B297:B298)</f>
        <v>0</v>
      </c>
    </row>
    <row r="297" s="251" customFormat="1" ht="17" customHeight="1" spans="1:2">
      <c r="A297" s="173" t="s">
        <v>311</v>
      </c>
      <c r="B297" s="202">
        <v>0</v>
      </c>
    </row>
    <row r="298" s="251" customFormat="1" ht="17" customHeight="1" spans="1:2">
      <c r="A298" s="173" t="s">
        <v>312</v>
      </c>
      <c r="B298" s="202">
        <v>0</v>
      </c>
    </row>
    <row r="299" s="251" customFormat="1" ht="17" customHeight="1" spans="1:2">
      <c r="A299" s="232" t="s">
        <v>313</v>
      </c>
      <c r="B299" s="202">
        <v>16508</v>
      </c>
    </row>
    <row r="300" s="251" customFormat="1" ht="17" customHeight="1" spans="1:2">
      <c r="A300" s="232" t="s">
        <v>314</v>
      </c>
      <c r="B300" s="202">
        <v>67</v>
      </c>
    </row>
    <row r="301" s="251" customFormat="1" ht="17" customHeight="1" spans="1:2">
      <c r="A301" s="232" t="s">
        <v>315</v>
      </c>
      <c r="B301" s="202">
        <f>SUM(B302:B309)</f>
        <v>32025</v>
      </c>
    </row>
    <row r="302" s="251" customFormat="1" ht="17" customHeight="1" spans="1:2">
      <c r="A302" s="232" t="s">
        <v>316</v>
      </c>
      <c r="B302" s="202">
        <v>1530</v>
      </c>
    </row>
    <row r="303" s="251" customFormat="1" ht="17" customHeight="1" spans="1:2">
      <c r="A303" s="232" t="s">
        <v>317</v>
      </c>
      <c r="B303" s="202">
        <v>14</v>
      </c>
    </row>
    <row r="304" s="251" customFormat="1" ht="17" customHeight="1" spans="1:2">
      <c r="A304" s="232" t="s">
        <v>318</v>
      </c>
      <c r="B304" s="202">
        <v>20769</v>
      </c>
    </row>
    <row r="305" s="251" customFormat="1" ht="17" customHeight="1" spans="1:2">
      <c r="A305" s="232" t="s">
        <v>319</v>
      </c>
      <c r="B305" s="202">
        <v>0</v>
      </c>
    </row>
    <row r="306" s="251" customFormat="1" ht="17" customHeight="1" spans="1:2">
      <c r="A306" s="232" t="s">
        <v>320</v>
      </c>
      <c r="B306" s="202">
        <v>5742</v>
      </c>
    </row>
    <row r="307" s="251" customFormat="1" ht="17" customHeight="1" spans="1:2">
      <c r="A307" s="232" t="s">
        <v>321</v>
      </c>
      <c r="B307" s="202">
        <v>1930</v>
      </c>
    </row>
    <row r="308" s="251" customFormat="1" ht="17" customHeight="1" spans="1:2">
      <c r="A308" s="232" t="s">
        <v>322</v>
      </c>
      <c r="B308" s="202">
        <v>90</v>
      </c>
    </row>
    <row r="309" s="251" customFormat="1" ht="17" customHeight="1" spans="1:2">
      <c r="A309" s="232" t="s">
        <v>323</v>
      </c>
      <c r="B309" s="202">
        <v>1950</v>
      </c>
    </row>
    <row r="310" s="251" customFormat="1" ht="17" customHeight="1" spans="1:2">
      <c r="A310" s="232" t="s">
        <v>324</v>
      </c>
      <c r="B310" s="202">
        <f>SUM(B311:B318)</f>
        <v>40555</v>
      </c>
    </row>
    <row r="311" s="251" customFormat="1" ht="17" customHeight="1" spans="1:2">
      <c r="A311" s="232" t="s">
        <v>325</v>
      </c>
      <c r="B311" s="202">
        <v>16</v>
      </c>
    </row>
    <row r="312" s="251" customFormat="1" ht="17" customHeight="1" spans="1:2">
      <c r="A312" s="232" t="s">
        <v>326</v>
      </c>
      <c r="B312" s="202">
        <v>4</v>
      </c>
    </row>
    <row r="313" s="251" customFormat="1" ht="17" customHeight="1" spans="1:2">
      <c r="A313" s="232" t="s">
        <v>327</v>
      </c>
      <c r="B313" s="202">
        <v>29570</v>
      </c>
    </row>
    <row r="314" s="251" customFormat="1" ht="17" customHeight="1" spans="1:2">
      <c r="A314" s="232" t="s">
        <v>328</v>
      </c>
      <c r="B314" s="202">
        <v>0</v>
      </c>
    </row>
    <row r="315" s="251" customFormat="1" ht="17" customHeight="1" spans="1:2">
      <c r="A315" s="232" t="s">
        <v>329</v>
      </c>
      <c r="B315" s="202">
        <v>461</v>
      </c>
    </row>
    <row r="316" s="251" customFormat="1" ht="17" customHeight="1" spans="1:2">
      <c r="A316" s="232" t="s">
        <v>330</v>
      </c>
      <c r="B316" s="202">
        <v>8250</v>
      </c>
    </row>
    <row r="317" s="251" customFormat="1" ht="17" customHeight="1" spans="1:2">
      <c r="A317" s="232" t="s">
        <v>331</v>
      </c>
      <c r="B317" s="202">
        <v>2105</v>
      </c>
    </row>
    <row r="318" s="251" customFormat="1" ht="17" customHeight="1" spans="1:2">
      <c r="A318" s="232" t="s">
        <v>332</v>
      </c>
      <c r="B318" s="202">
        <v>149</v>
      </c>
    </row>
    <row r="319" s="251" customFormat="1" ht="17" customHeight="1" spans="1:2">
      <c r="A319" s="232" t="s">
        <v>333</v>
      </c>
      <c r="B319" s="202">
        <f>SUM(B320:B321)</f>
        <v>3955</v>
      </c>
    </row>
    <row r="320" s="251" customFormat="1" ht="17" customHeight="1" spans="1:2">
      <c r="A320" s="232" t="s">
        <v>334</v>
      </c>
      <c r="B320" s="202">
        <v>3955</v>
      </c>
    </row>
    <row r="321" s="251" customFormat="1" ht="17" customHeight="1" spans="1:2">
      <c r="A321" s="232" t="s">
        <v>335</v>
      </c>
      <c r="B321" s="202">
        <v>0</v>
      </c>
    </row>
    <row r="322" s="251" customFormat="1" ht="17" customHeight="1" spans="1:2">
      <c r="A322" s="232" t="s">
        <v>336</v>
      </c>
      <c r="B322" s="202">
        <f>SUM(B323:B324)</f>
        <v>0</v>
      </c>
    </row>
    <row r="323" s="251" customFormat="1" ht="17" customHeight="1" spans="1:2">
      <c r="A323" s="232" t="s">
        <v>337</v>
      </c>
      <c r="B323" s="202">
        <v>0</v>
      </c>
    </row>
    <row r="324" s="251" customFormat="1" ht="17" customHeight="1" spans="1:2">
      <c r="A324" s="232" t="s">
        <v>338</v>
      </c>
      <c r="B324" s="202">
        <v>0</v>
      </c>
    </row>
    <row r="325" s="251" customFormat="1" ht="17" customHeight="1" spans="1:2">
      <c r="A325" s="232" t="s">
        <v>339</v>
      </c>
      <c r="B325" s="202">
        <f>SUM(B326:B327)</f>
        <v>0</v>
      </c>
    </row>
    <row r="326" s="251" customFormat="1" ht="17" customHeight="1" spans="1:2">
      <c r="A326" s="232" t="s">
        <v>340</v>
      </c>
      <c r="B326" s="202">
        <v>0</v>
      </c>
    </row>
    <row r="327" s="251" customFormat="1" ht="17" customHeight="1" spans="1:2">
      <c r="A327" s="232" t="s">
        <v>341</v>
      </c>
      <c r="B327" s="202">
        <v>0</v>
      </c>
    </row>
    <row r="328" s="251" customFormat="1" ht="17" customHeight="1" spans="1:2">
      <c r="A328" s="232" t="s">
        <v>342</v>
      </c>
      <c r="B328" s="202">
        <f>SUM(B329,B333,B338:B339)</f>
        <v>0</v>
      </c>
    </row>
    <row r="329" s="251" customFormat="1" ht="17" customHeight="1" spans="1:2">
      <c r="A329" s="232" t="s">
        <v>343</v>
      </c>
      <c r="B329" s="202">
        <f>SUM(B330:B332)</f>
        <v>0</v>
      </c>
    </row>
    <row r="330" s="251" customFormat="1" ht="17" customHeight="1" spans="1:2">
      <c r="A330" s="173" t="s">
        <v>344</v>
      </c>
      <c r="B330" s="202">
        <v>0</v>
      </c>
    </row>
    <row r="331" s="251" customFormat="1" ht="17" customHeight="1" spans="1:2">
      <c r="A331" s="173" t="s">
        <v>345</v>
      </c>
      <c r="B331" s="202">
        <v>0</v>
      </c>
    </row>
    <row r="332" s="251" customFormat="1" ht="17" customHeight="1" spans="1:2">
      <c r="A332" s="173" t="s">
        <v>346</v>
      </c>
      <c r="B332" s="202">
        <v>0</v>
      </c>
    </row>
    <row r="333" s="251" customFormat="1" ht="17" customHeight="1" spans="1:2">
      <c r="A333" s="232" t="s">
        <v>347</v>
      </c>
      <c r="B333" s="202">
        <f>SUM(B334:B337)</f>
        <v>0</v>
      </c>
    </row>
    <row r="334" s="251" customFormat="1" ht="17" customHeight="1" spans="1:2">
      <c r="A334" s="173" t="s">
        <v>348</v>
      </c>
      <c r="B334" s="202">
        <v>0</v>
      </c>
    </row>
    <row r="335" s="251" customFormat="1" ht="17" customHeight="1" spans="1:2">
      <c r="A335" s="173" t="s">
        <v>349</v>
      </c>
      <c r="B335" s="202">
        <v>0</v>
      </c>
    </row>
    <row r="336" s="251" customFormat="1" ht="17" customHeight="1" spans="1:2">
      <c r="A336" s="173" t="s">
        <v>350</v>
      </c>
      <c r="B336" s="202">
        <v>0</v>
      </c>
    </row>
    <row r="337" s="251" customFormat="1" ht="17" customHeight="1" spans="1:2">
      <c r="A337" s="173" t="s">
        <v>351</v>
      </c>
      <c r="B337" s="202">
        <v>0</v>
      </c>
    </row>
    <row r="338" s="251" customFormat="1" ht="17" customHeight="1" spans="1:2">
      <c r="A338" s="232" t="s">
        <v>352</v>
      </c>
      <c r="B338" s="202">
        <v>0</v>
      </c>
    </row>
    <row r="339" s="251" customFormat="1" ht="17" customHeight="1" spans="1:2">
      <c r="A339" s="232" t="s">
        <v>353</v>
      </c>
      <c r="B339" s="202">
        <v>0</v>
      </c>
    </row>
    <row r="340" s="251" customFormat="1" ht="17" customHeight="1" spans="1:2">
      <c r="A340" s="232" t="s">
        <v>354</v>
      </c>
      <c r="B340" s="202">
        <f>SUM(B341:B343)</f>
        <v>47372</v>
      </c>
    </row>
    <row r="341" s="251" customFormat="1" ht="17" customHeight="1" spans="1:2">
      <c r="A341" s="232" t="s">
        <v>355</v>
      </c>
      <c r="B341" s="202">
        <v>47238</v>
      </c>
    </row>
    <row r="342" s="251" customFormat="1" ht="17" customHeight="1" spans="1:2">
      <c r="A342" s="232" t="s">
        <v>356</v>
      </c>
      <c r="B342" s="202">
        <v>0</v>
      </c>
    </row>
    <row r="343" s="251" customFormat="1" ht="17" customHeight="1" spans="1:2">
      <c r="A343" s="232" t="s">
        <v>357</v>
      </c>
      <c r="B343" s="202">
        <v>134</v>
      </c>
    </row>
    <row r="344" s="251" customFormat="1" ht="17" customHeight="1" spans="1:2">
      <c r="A344" s="232" t="s">
        <v>358</v>
      </c>
      <c r="B344" s="202">
        <f>SUM(B345:B346)</f>
        <v>51435</v>
      </c>
    </row>
    <row r="345" s="251" customFormat="1" ht="17" customHeight="1" spans="1:2">
      <c r="A345" s="232" t="s">
        <v>359</v>
      </c>
      <c r="B345" s="202">
        <v>51435</v>
      </c>
    </row>
    <row r="346" s="251" customFormat="1" ht="17" customHeight="1" spans="1:2">
      <c r="A346" s="232" t="s">
        <v>360</v>
      </c>
      <c r="B346" s="202">
        <v>0</v>
      </c>
    </row>
    <row r="347" s="251" customFormat="1" ht="17" customHeight="1" spans="1:2">
      <c r="A347" s="232" t="s">
        <v>361</v>
      </c>
      <c r="B347" s="202">
        <f>SUM(B348:B349)</f>
        <v>0</v>
      </c>
    </row>
    <row r="348" s="251" customFormat="1" ht="17" customHeight="1" spans="1:2">
      <c r="A348" s="232" t="s">
        <v>362</v>
      </c>
      <c r="B348" s="202">
        <v>0</v>
      </c>
    </row>
    <row r="349" s="251" customFormat="1" ht="17" customHeight="1" spans="1:2">
      <c r="A349" s="232" t="s">
        <v>363</v>
      </c>
      <c r="B349" s="202">
        <v>0</v>
      </c>
    </row>
    <row r="350" s="251" customFormat="1" ht="17" customHeight="1" spans="1:2">
      <c r="A350" s="232" t="s">
        <v>364</v>
      </c>
      <c r="B350" s="202">
        <f>SUM(B351:B352)</f>
        <v>2024</v>
      </c>
    </row>
    <row r="351" s="251" customFormat="1" ht="17" customHeight="1" spans="1:2">
      <c r="A351" s="232" t="s">
        <v>365</v>
      </c>
      <c r="B351" s="202">
        <v>2022</v>
      </c>
    </row>
    <row r="352" s="251" customFormat="1" ht="17" customHeight="1" spans="1:2">
      <c r="A352" s="232" t="s">
        <v>366</v>
      </c>
      <c r="B352" s="202">
        <v>2</v>
      </c>
    </row>
    <row r="353" s="251" customFormat="1" ht="17" customHeight="1" spans="1:2">
      <c r="A353" s="232" t="s">
        <v>367</v>
      </c>
      <c r="B353" s="202">
        <f>SUM(B354:B355)</f>
        <v>39</v>
      </c>
    </row>
    <row r="354" s="251" customFormat="1" ht="17" customHeight="1" spans="1:2">
      <c r="A354" s="232" t="s">
        <v>368</v>
      </c>
      <c r="B354" s="202">
        <v>11</v>
      </c>
    </row>
    <row r="355" s="251" customFormat="1" ht="17" customHeight="1" spans="1:2">
      <c r="A355" s="232" t="s">
        <v>369</v>
      </c>
      <c r="B355" s="202">
        <v>28</v>
      </c>
    </row>
    <row r="356" s="251" customFormat="1" ht="17" customHeight="1" spans="1:2">
      <c r="A356" s="232" t="s">
        <v>370</v>
      </c>
      <c r="B356" s="202">
        <f>SUM(B357,B384,B578,B617,B636,B689,B692,B698)</f>
        <v>381489</v>
      </c>
    </row>
    <row r="357" s="251" customFormat="1" ht="17" customHeight="1" spans="1:2">
      <c r="A357" s="232" t="s">
        <v>371</v>
      </c>
      <c r="B357" s="202">
        <f>SUM(B358,B367:B370,B373:B381)</f>
        <v>173566</v>
      </c>
    </row>
    <row r="358" s="251" customFormat="1" ht="17" customHeight="1" spans="1:2">
      <c r="A358" s="232" t="s">
        <v>372</v>
      </c>
      <c r="B358" s="202">
        <f>SUM(B359:B366)</f>
        <v>11671</v>
      </c>
    </row>
    <row r="359" s="251" customFormat="1" ht="17" customHeight="1" spans="1:2">
      <c r="A359" s="173" t="s">
        <v>373</v>
      </c>
      <c r="B359" s="202">
        <v>11671</v>
      </c>
    </row>
    <row r="360" s="251" customFormat="1" ht="17" customHeight="1" spans="1:2">
      <c r="A360" s="173" t="s">
        <v>374</v>
      </c>
      <c r="B360" s="202">
        <v>0</v>
      </c>
    </row>
    <row r="361" s="251" customFormat="1" ht="17" customHeight="1" spans="1:2">
      <c r="A361" s="173" t="s">
        <v>375</v>
      </c>
      <c r="B361" s="202">
        <v>0</v>
      </c>
    </row>
    <row r="362" s="251" customFormat="1" ht="17" customHeight="1" spans="1:2">
      <c r="A362" s="173" t="s">
        <v>376</v>
      </c>
      <c r="B362" s="202">
        <v>0</v>
      </c>
    </row>
    <row r="363" s="251" customFormat="1" ht="17" customHeight="1" spans="1:2">
      <c r="A363" s="173" t="s">
        <v>377</v>
      </c>
      <c r="B363" s="202">
        <v>0</v>
      </c>
    </row>
    <row r="364" s="251" customFormat="1" ht="17" customHeight="1" spans="1:2">
      <c r="A364" s="173" t="s">
        <v>378</v>
      </c>
      <c r="B364" s="202">
        <v>0</v>
      </c>
    </row>
    <row r="365" s="251" customFormat="1" ht="17" customHeight="1" spans="1:2">
      <c r="A365" s="173" t="s">
        <v>379</v>
      </c>
      <c r="B365" s="202">
        <v>0</v>
      </c>
    </row>
    <row r="366" s="251" customFormat="1" ht="17" customHeight="1" spans="1:2">
      <c r="A366" s="173" t="s">
        <v>380</v>
      </c>
      <c r="B366" s="202">
        <v>0</v>
      </c>
    </row>
    <row r="367" s="251" customFormat="1" ht="17" customHeight="1" spans="1:2">
      <c r="A367" s="232" t="s">
        <v>381</v>
      </c>
      <c r="B367" s="202">
        <v>0</v>
      </c>
    </row>
    <row r="368" s="251" customFormat="1" ht="17" customHeight="1" spans="1:2">
      <c r="A368" s="232" t="s">
        <v>382</v>
      </c>
      <c r="B368" s="202">
        <v>0</v>
      </c>
    </row>
    <row r="369" s="251" customFormat="1" ht="17" customHeight="1" spans="1:2">
      <c r="A369" s="232" t="s">
        <v>383</v>
      </c>
      <c r="B369" s="202">
        <v>0</v>
      </c>
    </row>
    <row r="370" s="251" customFormat="1" ht="17" customHeight="1" spans="1:2">
      <c r="A370" s="232" t="s">
        <v>384</v>
      </c>
      <c r="B370" s="202">
        <f>SUM(B371:B372)</f>
        <v>5441</v>
      </c>
    </row>
    <row r="371" s="251" customFormat="1" ht="17" customHeight="1" spans="1:2">
      <c r="A371" s="173" t="s">
        <v>385</v>
      </c>
      <c r="B371" s="202">
        <v>5441</v>
      </c>
    </row>
    <row r="372" s="251" customFormat="1" ht="17" customHeight="1" spans="1:2">
      <c r="A372" s="173" t="s">
        <v>386</v>
      </c>
      <c r="B372" s="202">
        <v>0</v>
      </c>
    </row>
    <row r="373" s="251" customFormat="1" ht="17" customHeight="1" spans="1:2">
      <c r="A373" s="232" t="s">
        <v>387</v>
      </c>
      <c r="B373" s="202">
        <v>0</v>
      </c>
    </row>
    <row r="374" s="251" customFormat="1" ht="17" customHeight="1" spans="1:2">
      <c r="A374" s="232" t="s">
        <v>388</v>
      </c>
      <c r="B374" s="202">
        <v>3698</v>
      </c>
    </row>
    <row r="375" s="251" customFormat="1" ht="17" customHeight="1" spans="1:2">
      <c r="A375" s="232" t="s">
        <v>389</v>
      </c>
      <c r="B375" s="202">
        <v>76877</v>
      </c>
    </row>
    <row r="376" s="251" customFormat="1" ht="17" customHeight="1" spans="1:2">
      <c r="A376" s="232" t="s">
        <v>390</v>
      </c>
      <c r="B376" s="202">
        <v>73706</v>
      </c>
    </row>
    <row r="377" s="251" customFormat="1" ht="17" customHeight="1" spans="1:2">
      <c r="A377" s="232" t="s">
        <v>391</v>
      </c>
      <c r="B377" s="202">
        <v>98</v>
      </c>
    </row>
    <row r="378" s="251" customFormat="1" ht="17" customHeight="1" spans="1:2">
      <c r="A378" s="232" t="s">
        <v>392</v>
      </c>
      <c r="B378" s="202">
        <v>0</v>
      </c>
    </row>
    <row r="379" s="251" customFormat="1" ht="17" customHeight="1" spans="1:2">
      <c r="A379" s="232" t="s">
        <v>393</v>
      </c>
      <c r="B379" s="202">
        <v>0</v>
      </c>
    </row>
    <row r="380" s="251" customFormat="1" ht="17" customHeight="1" spans="1:2">
      <c r="A380" s="232" t="s">
        <v>394</v>
      </c>
      <c r="B380" s="202">
        <v>0</v>
      </c>
    </row>
    <row r="381" s="251" customFormat="1" ht="17" customHeight="1" spans="1:2">
      <c r="A381" s="232" t="s">
        <v>395</v>
      </c>
      <c r="B381" s="202">
        <f>B382+B383</f>
        <v>2075</v>
      </c>
    </row>
    <row r="382" s="251" customFormat="1" ht="17" customHeight="1" spans="1:2">
      <c r="A382" s="173" t="s">
        <v>396</v>
      </c>
      <c r="B382" s="202">
        <v>2075</v>
      </c>
    </row>
    <row r="383" s="251" customFormat="1" ht="17" customHeight="1" spans="1:2">
      <c r="A383" s="173" t="s">
        <v>397</v>
      </c>
      <c r="B383" s="202">
        <v>0</v>
      </c>
    </row>
    <row r="384" s="251" customFormat="1" ht="17" customHeight="1" spans="1:2">
      <c r="A384" s="232" t="s">
        <v>398</v>
      </c>
      <c r="B384" s="202">
        <f>B385+B401+B404+B407+B412+B414+B417+B419+B421+B424+B427+B429+B431+B442+B445+B448+B450+B452+B454+B457+B462+B465+B470+B474+B476+B479+B485+B490+B496+B500+B503+B510+B515+B522+B525+B529+B538+B542+B546+B550+B555+B560+B563+B565+B567+B569+B572+B575</f>
        <v>37105</v>
      </c>
    </row>
    <row r="385" s="251" customFormat="1" ht="17" customHeight="1" spans="1:2">
      <c r="A385" s="232" t="s">
        <v>399</v>
      </c>
      <c r="B385" s="202">
        <f>SUM(B386:B400)</f>
        <v>1231</v>
      </c>
    </row>
    <row r="386" s="251" customFormat="1" ht="17" customHeight="1" spans="1:2">
      <c r="A386" s="173" t="s">
        <v>400</v>
      </c>
      <c r="B386" s="202">
        <v>0</v>
      </c>
    </row>
    <row r="387" s="251" customFormat="1" ht="17" customHeight="1" spans="1:2">
      <c r="A387" s="173" t="s">
        <v>401</v>
      </c>
      <c r="B387" s="202">
        <v>0</v>
      </c>
    </row>
    <row r="388" s="251" customFormat="1" ht="17" customHeight="1" spans="1:2">
      <c r="A388" s="173" t="s">
        <v>402</v>
      </c>
      <c r="B388" s="202">
        <v>0</v>
      </c>
    </row>
    <row r="389" s="251" customFormat="1" ht="17" customHeight="1" spans="1:2">
      <c r="A389" s="173" t="s">
        <v>403</v>
      </c>
      <c r="B389" s="202">
        <v>0</v>
      </c>
    </row>
    <row r="390" s="251" customFormat="1" ht="17" customHeight="1" spans="1:2">
      <c r="A390" s="173" t="s">
        <v>404</v>
      </c>
      <c r="B390" s="202">
        <v>3</v>
      </c>
    </row>
    <row r="391" s="251" customFormat="1" ht="17" customHeight="1" spans="1:2">
      <c r="A391" s="173" t="s">
        <v>405</v>
      </c>
      <c r="B391" s="202">
        <v>37</v>
      </c>
    </row>
    <row r="392" s="251" customFormat="1" ht="17" customHeight="1" spans="1:2">
      <c r="A392" s="173" t="s">
        <v>406</v>
      </c>
      <c r="B392" s="202">
        <v>0</v>
      </c>
    </row>
    <row r="393" s="251" customFormat="1" ht="17" customHeight="1" spans="1:2">
      <c r="A393" s="173" t="s">
        <v>407</v>
      </c>
      <c r="B393" s="202">
        <v>0</v>
      </c>
    </row>
    <row r="394" s="251" customFormat="1" ht="17" customHeight="1" spans="1:2">
      <c r="A394" s="173" t="s">
        <v>408</v>
      </c>
      <c r="B394" s="202">
        <v>0</v>
      </c>
    </row>
    <row r="395" s="251" customFormat="1" ht="17" customHeight="1" spans="1:2">
      <c r="A395" s="173" t="s">
        <v>409</v>
      </c>
      <c r="B395" s="202">
        <v>0</v>
      </c>
    </row>
    <row r="396" s="251" customFormat="1" ht="17" customHeight="1" spans="1:2">
      <c r="A396" s="173" t="s">
        <v>410</v>
      </c>
      <c r="B396" s="202">
        <v>1150</v>
      </c>
    </row>
    <row r="397" s="251" customFormat="1" ht="17" customHeight="1" spans="1:2">
      <c r="A397" s="173" t="s">
        <v>411</v>
      </c>
      <c r="B397" s="202">
        <v>0</v>
      </c>
    </row>
    <row r="398" s="251" customFormat="1" ht="17" customHeight="1" spans="1:2">
      <c r="A398" s="173" t="s">
        <v>412</v>
      </c>
      <c r="B398" s="202">
        <v>0</v>
      </c>
    </row>
    <row r="399" s="251" customFormat="1" ht="17" customHeight="1" spans="1:2">
      <c r="A399" s="173" t="s">
        <v>413</v>
      </c>
      <c r="B399" s="202">
        <v>0</v>
      </c>
    </row>
    <row r="400" s="251" customFormat="1" ht="17" customHeight="1" spans="1:2">
      <c r="A400" s="173" t="s">
        <v>414</v>
      </c>
      <c r="B400" s="202">
        <v>41</v>
      </c>
    </row>
    <row r="401" s="251" customFormat="1" ht="17" customHeight="1" spans="1:2">
      <c r="A401" s="232" t="s">
        <v>415</v>
      </c>
      <c r="B401" s="202">
        <f>SUM(B402:B403)</f>
        <v>0</v>
      </c>
    </row>
    <row r="402" s="251" customFormat="1" ht="17" customHeight="1" spans="1:2">
      <c r="A402" s="173" t="s">
        <v>416</v>
      </c>
      <c r="B402" s="202">
        <v>0</v>
      </c>
    </row>
    <row r="403" s="251" customFormat="1" ht="17" customHeight="1" spans="1:2">
      <c r="A403" s="173" t="s">
        <v>417</v>
      </c>
      <c r="B403" s="202">
        <v>0</v>
      </c>
    </row>
    <row r="404" s="251" customFormat="1" ht="17" customHeight="1" spans="1:2">
      <c r="A404" s="232" t="s">
        <v>418</v>
      </c>
      <c r="B404" s="202">
        <f>SUM(B405:B406)</f>
        <v>0</v>
      </c>
    </row>
    <row r="405" s="251" customFormat="1" ht="17" customHeight="1" spans="1:2">
      <c r="A405" s="173" t="s">
        <v>419</v>
      </c>
      <c r="B405" s="202">
        <v>0</v>
      </c>
    </row>
    <row r="406" s="251" customFormat="1" ht="17" customHeight="1" spans="1:2">
      <c r="A406" s="173" t="s">
        <v>420</v>
      </c>
      <c r="B406" s="202">
        <v>0</v>
      </c>
    </row>
    <row r="407" s="251" customFormat="1" ht="17" customHeight="1" spans="1:2">
      <c r="A407" s="232" t="s">
        <v>421</v>
      </c>
      <c r="B407" s="202">
        <f>SUM(B408:B411)</f>
        <v>0</v>
      </c>
    </row>
    <row r="408" s="251" customFormat="1" ht="17" customHeight="1" spans="1:2">
      <c r="A408" s="173" t="s">
        <v>422</v>
      </c>
      <c r="B408" s="202">
        <v>0</v>
      </c>
    </row>
    <row r="409" s="251" customFormat="1" ht="17" customHeight="1" spans="1:2">
      <c r="A409" s="173" t="s">
        <v>423</v>
      </c>
      <c r="B409" s="202">
        <v>0</v>
      </c>
    </row>
    <row r="410" s="251" customFormat="1" ht="17" customHeight="1" spans="1:2">
      <c r="A410" s="173" t="s">
        <v>424</v>
      </c>
      <c r="B410" s="202">
        <v>0</v>
      </c>
    </row>
    <row r="411" s="251" customFormat="1" ht="17" customHeight="1" spans="1:2">
      <c r="A411" s="173" t="s">
        <v>425</v>
      </c>
      <c r="B411" s="202">
        <v>0</v>
      </c>
    </row>
    <row r="412" s="251" customFormat="1" ht="17" customHeight="1" spans="1:2">
      <c r="A412" s="232" t="s">
        <v>426</v>
      </c>
      <c r="B412" s="202">
        <f>B413</f>
        <v>0</v>
      </c>
    </row>
    <row r="413" s="251" customFormat="1" ht="17" customHeight="1" spans="1:2">
      <c r="A413" s="173" t="s">
        <v>427</v>
      </c>
      <c r="B413" s="202">
        <v>0</v>
      </c>
    </row>
    <row r="414" s="251" customFormat="1" ht="17" customHeight="1" spans="1:2">
      <c r="A414" s="232" t="s">
        <v>428</v>
      </c>
      <c r="B414" s="202">
        <f>SUM(B415:B416)</f>
        <v>33</v>
      </c>
    </row>
    <row r="415" s="251" customFormat="1" ht="17" customHeight="1" spans="1:2">
      <c r="A415" s="173" t="s">
        <v>429</v>
      </c>
      <c r="B415" s="202">
        <v>24</v>
      </c>
    </row>
    <row r="416" s="251" customFormat="1" ht="17" customHeight="1" spans="1:2">
      <c r="A416" s="173" t="s">
        <v>430</v>
      </c>
      <c r="B416" s="202">
        <v>9</v>
      </c>
    </row>
    <row r="417" s="251" customFormat="1" ht="17" customHeight="1" spans="1:2">
      <c r="A417" s="232" t="s">
        <v>431</v>
      </c>
      <c r="B417" s="202">
        <f>B418</f>
        <v>0</v>
      </c>
    </row>
    <row r="418" s="251" customFormat="1" ht="17" customHeight="1" spans="1:2">
      <c r="A418" s="173" t="s">
        <v>432</v>
      </c>
      <c r="B418" s="202">
        <v>0</v>
      </c>
    </row>
    <row r="419" s="251" customFormat="1" ht="17" customHeight="1" spans="1:2">
      <c r="A419" s="232" t="s">
        <v>433</v>
      </c>
      <c r="B419" s="202">
        <f>B420</f>
        <v>0</v>
      </c>
    </row>
    <row r="420" s="251" customFormat="1" ht="17" customHeight="1" spans="1:2">
      <c r="A420" s="173" t="s">
        <v>434</v>
      </c>
      <c r="B420" s="202">
        <v>0</v>
      </c>
    </row>
    <row r="421" s="251" customFormat="1" ht="17" customHeight="1" spans="1:2">
      <c r="A421" s="232" t="s">
        <v>435</v>
      </c>
      <c r="B421" s="202">
        <f>SUM(B422:B423)</f>
        <v>0</v>
      </c>
    </row>
    <row r="422" s="251" customFormat="1" ht="17" customHeight="1" spans="1:2">
      <c r="A422" s="173" t="s">
        <v>429</v>
      </c>
      <c r="B422" s="202">
        <v>0</v>
      </c>
    </row>
    <row r="423" s="251" customFormat="1" ht="17" customHeight="1" spans="1:2">
      <c r="A423" s="173" t="s">
        <v>436</v>
      </c>
      <c r="B423" s="202">
        <v>0</v>
      </c>
    </row>
    <row r="424" s="251" customFormat="1" ht="17" customHeight="1" spans="1:2">
      <c r="A424" s="232" t="s">
        <v>437</v>
      </c>
      <c r="B424" s="202">
        <f>SUM(B425:B426)</f>
        <v>0</v>
      </c>
    </row>
    <row r="425" s="251" customFormat="1" ht="17" customHeight="1" spans="1:2">
      <c r="A425" s="173" t="s">
        <v>438</v>
      </c>
      <c r="B425" s="202">
        <v>0</v>
      </c>
    </row>
    <row r="426" s="251" customFormat="1" ht="17" customHeight="1" spans="1:2">
      <c r="A426" s="173" t="s">
        <v>439</v>
      </c>
      <c r="B426" s="202">
        <v>0</v>
      </c>
    </row>
    <row r="427" s="251" customFormat="1" ht="17" customHeight="1" spans="1:2">
      <c r="A427" s="232" t="s">
        <v>440</v>
      </c>
      <c r="B427" s="202">
        <f>B428</f>
        <v>0</v>
      </c>
    </row>
    <row r="428" s="251" customFormat="1" ht="17" customHeight="1" spans="1:2">
      <c r="A428" s="173" t="s">
        <v>441</v>
      </c>
      <c r="B428" s="202">
        <v>0</v>
      </c>
    </row>
    <row r="429" s="251" customFormat="1" ht="17" customHeight="1" spans="1:2">
      <c r="A429" s="232" t="s">
        <v>442</v>
      </c>
      <c r="B429" s="202">
        <f>B430</f>
        <v>0</v>
      </c>
    </row>
    <row r="430" s="251" customFormat="1" ht="17" customHeight="1" spans="1:2">
      <c r="A430" s="173" t="s">
        <v>443</v>
      </c>
      <c r="B430" s="202">
        <v>0</v>
      </c>
    </row>
    <row r="431" s="251" customFormat="1" ht="17" customHeight="1" spans="1:2">
      <c r="A431" s="232" t="s">
        <v>444</v>
      </c>
      <c r="B431" s="202">
        <f>SUM(B432:B441)</f>
        <v>0</v>
      </c>
    </row>
    <row r="432" s="251" customFormat="1" ht="17" customHeight="1" spans="1:2">
      <c r="A432" s="173" t="s">
        <v>445</v>
      </c>
      <c r="B432" s="202">
        <v>0</v>
      </c>
    </row>
    <row r="433" s="251" customFormat="1" ht="17" customHeight="1" spans="1:2">
      <c r="A433" s="173" t="s">
        <v>446</v>
      </c>
      <c r="B433" s="202">
        <v>0</v>
      </c>
    </row>
    <row r="434" s="251" customFormat="1" ht="17" customHeight="1" spans="1:2">
      <c r="A434" s="173" t="s">
        <v>447</v>
      </c>
      <c r="B434" s="202">
        <v>0</v>
      </c>
    </row>
    <row r="435" s="251" customFormat="1" ht="17" customHeight="1" spans="1:2">
      <c r="A435" s="173" t="s">
        <v>448</v>
      </c>
      <c r="B435" s="202">
        <v>0</v>
      </c>
    </row>
    <row r="436" s="251" customFormat="1" ht="17" customHeight="1" spans="1:2">
      <c r="A436" s="173" t="s">
        <v>449</v>
      </c>
      <c r="B436" s="202">
        <v>0</v>
      </c>
    </row>
    <row r="437" s="251" customFormat="1" ht="17" customHeight="1" spans="1:2">
      <c r="A437" s="173" t="s">
        <v>450</v>
      </c>
      <c r="B437" s="202">
        <v>0</v>
      </c>
    </row>
    <row r="438" s="251" customFormat="1" ht="17" customHeight="1" spans="1:2">
      <c r="A438" s="173" t="s">
        <v>429</v>
      </c>
      <c r="B438" s="202">
        <v>0</v>
      </c>
    </row>
    <row r="439" s="251" customFormat="1" ht="17" customHeight="1" spans="1:2">
      <c r="A439" s="173" t="s">
        <v>451</v>
      </c>
      <c r="B439" s="202">
        <v>0</v>
      </c>
    </row>
    <row r="440" s="251" customFormat="1" ht="17" customHeight="1" spans="1:2">
      <c r="A440" s="173" t="s">
        <v>452</v>
      </c>
      <c r="B440" s="202">
        <v>0</v>
      </c>
    </row>
    <row r="441" s="251" customFormat="1" ht="17" customHeight="1" spans="1:2">
      <c r="A441" s="173" t="s">
        <v>453</v>
      </c>
      <c r="B441" s="202">
        <v>0</v>
      </c>
    </row>
    <row r="442" s="251" customFormat="1" ht="17" customHeight="1" spans="1:2">
      <c r="A442" s="232" t="s">
        <v>454</v>
      </c>
      <c r="B442" s="202">
        <f>SUM(B443:B444)</f>
        <v>0</v>
      </c>
    </row>
    <row r="443" s="251" customFormat="1" ht="17" customHeight="1" spans="1:2">
      <c r="A443" s="173" t="s">
        <v>429</v>
      </c>
      <c r="B443" s="202">
        <v>0</v>
      </c>
    </row>
    <row r="444" s="251" customFormat="1" ht="17" customHeight="1" spans="1:2">
      <c r="A444" s="173" t="s">
        <v>455</v>
      </c>
      <c r="B444" s="202">
        <v>0</v>
      </c>
    </row>
    <row r="445" s="251" customFormat="1" ht="17" customHeight="1" spans="1:2">
      <c r="A445" s="232" t="s">
        <v>456</v>
      </c>
      <c r="B445" s="202">
        <f>SUM(B446:B447)</f>
        <v>46</v>
      </c>
    </row>
    <row r="446" s="251" customFormat="1" ht="17" customHeight="1" spans="1:2">
      <c r="A446" s="173" t="s">
        <v>457</v>
      </c>
      <c r="B446" s="202">
        <v>0</v>
      </c>
    </row>
    <row r="447" s="251" customFormat="1" ht="17" customHeight="1" spans="1:2">
      <c r="A447" s="173" t="s">
        <v>458</v>
      </c>
      <c r="B447" s="202">
        <v>46</v>
      </c>
    </row>
    <row r="448" s="251" customFormat="1" ht="17" customHeight="1" spans="1:2">
      <c r="A448" s="232" t="s">
        <v>459</v>
      </c>
      <c r="B448" s="202">
        <f t="shared" ref="B448:B452" si="0">B449</f>
        <v>0</v>
      </c>
    </row>
    <row r="449" s="251" customFormat="1" ht="17" customHeight="1" spans="1:2">
      <c r="A449" s="173" t="s">
        <v>460</v>
      </c>
      <c r="B449" s="202">
        <v>0</v>
      </c>
    </row>
    <row r="450" s="251" customFormat="1" ht="17" customHeight="1" spans="1:2">
      <c r="A450" s="232" t="s">
        <v>461</v>
      </c>
      <c r="B450" s="202">
        <f t="shared" si="0"/>
        <v>0</v>
      </c>
    </row>
    <row r="451" s="251" customFormat="1" ht="17" customHeight="1" spans="1:2">
      <c r="A451" s="173" t="s">
        <v>462</v>
      </c>
      <c r="B451" s="202">
        <v>0</v>
      </c>
    </row>
    <row r="452" s="251" customFormat="1" ht="17" customHeight="1" spans="1:2">
      <c r="A452" s="232" t="s">
        <v>463</v>
      </c>
      <c r="B452" s="202">
        <f t="shared" si="0"/>
        <v>0</v>
      </c>
    </row>
    <row r="453" s="251" customFormat="1" ht="17" customHeight="1" spans="1:2">
      <c r="A453" s="173" t="s">
        <v>464</v>
      </c>
      <c r="B453" s="202">
        <v>0</v>
      </c>
    </row>
    <row r="454" s="251" customFormat="1" ht="17" customHeight="1" spans="1:2">
      <c r="A454" s="232" t="s">
        <v>465</v>
      </c>
      <c r="B454" s="202">
        <f>SUM(B455:B456)</f>
        <v>3147</v>
      </c>
    </row>
    <row r="455" s="251" customFormat="1" ht="17" customHeight="1" spans="1:2">
      <c r="A455" s="173" t="s">
        <v>466</v>
      </c>
      <c r="B455" s="202">
        <v>3147</v>
      </c>
    </row>
    <row r="456" s="251" customFormat="1" ht="17" customHeight="1" spans="1:2">
      <c r="A456" s="173" t="s">
        <v>467</v>
      </c>
      <c r="B456" s="202">
        <v>0</v>
      </c>
    </row>
    <row r="457" s="251" customFormat="1" ht="17" customHeight="1" spans="1:2">
      <c r="A457" s="232" t="s">
        <v>468</v>
      </c>
      <c r="B457" s="202">
        <f>SUM(B458:B461)</f>
        <v>0</v>
      </c>
    </row>
    <row r="458" s="251" customFormat="1" ht="17" customHeight="1" spans="1:2">
      <c r="A458" s="173" t="s">
        <v>469</v>
      </c>
      <c r="B458" s="202">
        <v>0</v>
      </c>
    </row>
    <row r="459" s="251" customFormat="1" ht="17" customHeight="1" spans="1:2">
      <c r="A459" s="173" t="s">
        <v>470</v>
      </c>
      <c r="B459" s="202">
        <v>0</v>
      </c>
    </row>
    <row r="460" s="251" customFormat="1" ht="17" customHeight="1" spans="1:2">
      <c r="A460" s="173" t="s">
        <v>471</v>
      </c>
      <c r="B460" s="202">
        <v>0</v>
      </c>
    </row>
    <row r="461" s="251" customFormat="1" ht="17" customHeight="1" spans="1:2">
      <c r="A461" s="173" t="s">
        <v>472</v>
      </c>
      <c r="B461" s="202">
        <v>0</v>
      </c>
    </row>
    <row r="462" s="251" customFormat="1" ht="17" customHeight="1" spans="1:2">
      <c r="A462" s="232" t="s">
        <v>473</v>
      </c>
      <c r="B462" s="202">
        <f>SUM(B463:B464)</f>
        <v>0</v>
      </c>
    </row>
    <row r="463" s="251" customFormat="1" ht="17" customHeight="1" spans="1:2">
      <c r="A463" s="173" t="s">
        <v>474</v>
      </c>
      <c r="B463" s="202">
        <v>0</v>
      </c>
    </row>
    <row r="464" s="251" customFormat="1" ht="17" customHeight="1" spans="1:2">
      <c r="A464" s="173" t="s">
        <v>475</v>
      </c>
      <c r="B464" s="202">
        <v>0</v>
      </c>
    </row>
    <row r="465" s="251" customFormat="1" ht="17" customHeight="1" spans="1:2">
      <c r="A465" s="232" t="s">
        <v>476</v>
      </c>
      <c r="B465" s="202">
        <f>SUM(B466:B469)</f>
        <v>4141</v>
      </c>
    </row>
    <row r="466" s="251" customFormat="1" ht="17" customHeight="1" spans="1:2">
      <c r="A466" s="173" t="s">
        <v>477</v>
      </c>
      <c r="B466" s="202">
        <v>0</v>
      </c>
    </row>
    <row r="467" s="251" customFormat="1" ht="17" customHeight="1" spans="1:2">
      <c r="A467" s="173" t="s">
        <v>478</v>
      </c>
      <c r="B467" s="202">
        <v>650</v>
      </c>
    </row>
    <row r="468" s="251" customFormat="1" ht="17" customHeight="1" spans="1:2">
      <c r="A468" s="173" t="s">
        <v>479</v>
      </c>
      <c r="B468" s="202">
        <v>3491</v>
      </c>
    </row>
    <row r="469" s="251" customFormat="1" ht="17" customHeight="1" spans="1:2">
      <c r="A469" s="173" t="s">
        <v>480</v>
      </c>
      <c r="B469" s="202">
        <v>0</v>
      </c>
    </row>
    <row r="470" s="251" customFormat="1" ht="17" customHeight="1" spans="1:2">
      <c r="A470" s="232" t="s">
        <v>481</v>
      </c>
      <c r="B470" s="202">
        <f>SUM(B471:B473)</f>
        <v>0</v>
      </c>
    </row>
    <row r="471" s="251" customFormat="1" ht="17" customHeight="1" spans="1:2">
      <c r="A471" s="173" t="s">
        <v>482</v>
      </c>
      <c r="B471" s="202">
        <v>0</v>
      </c>
    </row>
    <row r="472" s="251" customFormat="1" ht="17" customHeight="1" spans="1:2">
      <c r="A472" s="173" t="s">
        <v>483</v>
      </c>
      <c r="B472" s="202">
        <v>0</v>
      </c>
    </row>
    <row r="473" s="251" customFormat="1" ht="17" customHeight="1" spans="1:2">
      <c r="A473" s="173" t="s">
        <v>484</v>
      </c>
      <c r="B473" s="202">
        <v>0</v>
      </c>
    </row>
    <row r="474" s="251" customFormat="1" ht="17" customHeight="1" spans="1:2">
      <c r="A474" s="232" t="s">
        <v>485</v>
      </c>
      <c r="B474" s="202">
        <f>B475</f>
        <v>0</v>
      </c>
    </row>
    <row r="475" s="251" customFormat="1" ht="17" customHeight="1" spans="1:2">
      <c r="A475" s="173" t="s">
        <v>486</v>
      </c>
      <c r="B475" s="202">
        <v>0</v>
      </c>
    </row>
    <row r="476" s="251" customFormat="1" ht="17" customHeight="1" spans="1:2">
      <c r="A476" s="232" t="s">
        <v>487</v>
      </c>
      <c r="B476" s="202">
        <f>SUM(B477:B478)</f>
        <v>0</v>
      </c>
    </row>
    <row r="477" s="251" customFormat="1" ht="17" customHeight="1" spans="1:2">
      <c r="A477" s="173" t="s">
        <v>488</v>
      </c>
      <c r="B477" s="202">
        <v>0</v>
      </c>
    </row>
    <row r="478" s="251" customFormat="1" ht="17" customHeight="1" spans="1:2">
      <c r="A478" s="173" t="s">
        <v>489</v>
      </c>
      <c r="B478" s="202">
        <v>0</v>
      </c>
    </row>
    <row r="479" s="251" customFormat="1" ht="17" customHeight="1" spans="1:2">
      <c r="A479" s="232" t="s">
        <v>490</v>
      </c>
      <c r="B479" s="202">
        <f>SUM(B480:B484)</f>
        <v>21524</v>
      </c>
    </row>
    <row r="480" s="251" customFormat="1" ht="17" customHeight="1" spans="1:2">
      <c r="A480" s="173" t="s">
        <v>491</v>
      </c>
      <c r="B480" s="202">
        <v>313</v>
      </c>
    </row>
    <row r="481" s="251" customFormat="1" ht="17" customHeight="1" spans="1:2">
      <c r="A481" s="173" t="s">
        <v>492</v>
      </c>
      <c r="B481" s="202">
        <v>1</v>
      </c>
    </row>
    <row r="482" s="251" customFormat="1" ht="17" customHeight="1" spans="1:2">
      <c r="A482" s="173" t="s">
        <v>493</v>
      </c>
      <c r="B482" s="202">
        <v>20283</v>
      </c>
    </row>
    <row r="483" s="251" customFormat="1" ht="17" customHeight="1" spans="1:2">
      <c r="A483" s="173" t="s">
        <v>494</v>
      </c>
      <c r="B483" s="202">
        <v>927</v>
      </c>
    </row>
    <row r="484" s="251" customFormat="1" ht="17" customHeight="1" spans="1:2">
      <c r="A484" s="173" t="s">
        <v>495</v>
      </c>
      <c r="B484" s="202">
        <v>0</v>
      </c>
    </row>
    <row r="485" s="251" customFormat="1" ht="17" customHeight="1" spans="1:2">
      <c r="A485" s="232" t="s">
        <v>496</v>
      </c>
      <c r="B485" s="202">
        <f>SUM(B486:B489)</f>
        <v>1637</v>
      </c>
    </row>
    <row r="486" s="251" customFormat="1" ht="17" customHeight="1" spans="1:2">
      <c r="A486" s="173" t="s">
        <v>497</v>
      </c>
      <c r="B486" s="202">
        <v>115</v>
      </c>
    </row>
    <row r="487" s="251" customFormat="1" ht="17" customHeight="1" spans="1:2">
      <c r="A487" s="173" t="s">
        <v>429</v>
      </c>
      <c r="B487" s="202">
        <v>0</v>
      </c>
    </row>
    <row r="488" s="251" customFormat="1" ht="17" customHeight="1" spans="1:2">
      <c r="A488" s="173" t="s">
        <v>498</v>
      </c>
      <c r="B488" s="202">
        <v>1457</v>
      </c>
    </row>
    <row r="489" s="251" customFormat="1" ht="17" customHeight="1" spans="1:2">
      <c r="A489" s="173" t="s">
        <v>499</v>
      </c>
      <c r="B489" s="202">
        <v>65</v>
      </c>
    </row>
    <row r="490" s="251" customFormat="1" ht="17" customHeight="1" spans="1:2">
      <c r="A490" s="232" t="s">
        <v>500</v>
      </c>
      <c r="B490" s="202">
        <f>SUM(B491:B495)</f>
        <v>0</v>
      </c>
    </row>
    <row r="491" s="251" customFormat="1" ht="17" customHeight="1" spans="1:2">
      <c r="A491" s="173" t="s">
        <v>501</v>
      </c>
      <c r="B491" s="202">
        <v>0</v>
      </c>
    </row>
    <row r="492" s="251" customFormat="1" ht="17" customHeight="1" spans="1:2">
      <c r="A492" s="173" t="s">
        <v>502</v>
      </c>
      <c r="B492" s="202">
        <v>0</v>
      </c>
    </row>
    <row r="493" s="251" customFormat="1" ht="17" customHeight="1" spans="1:2">
      <c r="A493" s="173" t="s">
        <v>503</v>
      </c>
      <c r="B493" s="202">
        <v>0</v>
      </c>
    </row>
    <row r="494" s="251" customFormat="1" ht="17" customHeight="1" spans="1:2">
      <c r="A494" s="173" t="s">
        <v>504</v>
      </c>
      <c r="B494" s="202">
        <v>0</v>
      </c>
    </row>
    <row r="495" s="251" customFormat="1" ht="17" customHeight="1" spans="1:2">
      <c r="A495" s="173" t="s">
        <v>505</v>
      </c>
      <c r="B495" s="202">
        <v>0</v>
      </c>
    </row>
    <row r="496" s="251" customFormat="1" ht="17" customHeight="1" spans="1:2">
      <c r="A496" s="232" t="s">
        <v>506</v>
      </c>
      <c r="B496" s="202">
        <f>SUM(B497:B499)</f>
        <v>0</v>
      </c>
    </row>
    <row r="497" s="251" customFormat="1" ht="17" customHeight="1" spans="1:2">
      <c r="A497" s="173" t="s">
        <v>429</v>
      </c>
      <c r="B497" s="202">
        <v>0</v>
      </c>
    </row>
    <row r="498" s="251" customFormat="1" ht="17" customHeight="1" spans="1:2">
      <c r="A498" s="173" t="s">
        <v>507</v>
      </c>
      <c r="B498" s="202">
        <v>0</v>
      </c>
    </row>
    <row r="499" s="251" customFormat="1" ht="17" customHeight="1" spans="1:2">
      <c r="A499" s="173" t="s">
        <v>508</v>
      </c>
      <c r="B499" s="202">
        <v>0</v>
      </c>
    </row>
    <row r="500" s="251" customFormat="1" ht="17" customHeight="1" spans="1:2">
      <c r="A500" s="232" t="s">
        <v>509</v>
      </c>
      <c r="B500" s="202">
        <f>SUM(B501:B502)</f>
        <v>0</v>
      </c>
    </row>
    <row r="501" s="251" customFormat="1" ht="17" customHeight="1" spans="1:2">
      <c r="A501" s="173" t="s">
        <v>429</v>
      </c>
      <c r="B501" s="202">
        <v>0</v>
      </c>
    </row>
    <row r="502" s="251" customFormat="1" ht="17" customHeight="1" spans="1:2">
      <c r="A502" s="173" t="s">
        <v>510</v>
      </c>
      <c r="B502" s="202">
        <v>0</v>
      </c>
    </row>
    <row r="503" s="251" customFormat="1" ht="17" customHeight="1" spans="1:2">
      <c r="A503" s="232" t="s">
        <v>511</v>
      </c>
      <c r="B503" s="202">
        <f>SUM(B504:B509)</f>
        <v>189</v>
      </c>
    </row>
    <row r="504" s="251" customFormat="1" ht="17" customHeight="1" spans="1:2">
      <c r="A504" s="173" t="s">
        <v>429</v>
      </c>
      <c r="B504" s="202">
        <v>3</v>
      </c>
    </row>
    <row r="505" s="251" customFormat="1" ht="17" customHeight="1" spans="1:2">
      <c r="A505" s="173" t="s">
        <v>512</v>
      </c>
      <c r="B505" s="202">
        <v>0</v>
      </c>
    </row>
    <row r="506" s="251" customFormat="1" ht="17" customHeight="1" spans="1:2">
      <c r="A506" s="173" t="s">
        <v>513</v>
      </c>
      <c r="B506" s="202">
        <v>0</v>
      </c>
    </row>
    <row r="507" s="251" customFormat="1" ht="17" customHeight="1" spans="1:2">
      <c r="A507" s="173" t="s">
        <v>514</v>
      </c>
      <c r="B507" s="202">
        <v>0</v>
      </c>
    </row>
    <row r="508" s="251" customFormat="1" ht="17" customHeight="1" spans="1:2">
      <c r="A508" s="173" t="s">
        <v>515</v>
      </c>
      <c r="B508" s="202">
        <v>0</v>
      </c>
    </row>
    <row r="509" s="251" customFormat="1" ht="17" customHeight="1" spans="1:2">
      <c r="A509" s="173" t="s">
        <v>516</v>
      </c>
      <c r="B509" s="202">
        <v>186</v>
      </c>
    </row>
    <row r="510" s="251" customFormat="1" ht="17" customHeight="1" spans="1:2">
      <c r="A510" s="232" t="s">
        <v>517</v>
      </c>
      <c r="B510" s="202">
        <f>SUM(B511:B514)</f>
        <v>0</v>
      </c>
    </row>
    <row r="511" s="251" customFormat="1" ht="17" customHeight="1" spans="1:2">
      <c r="A511" s="173" t="s">
        <v>429</v>
      </c>
      <c r="B511" s="202">
        <v>0</v>
      </c>
    </row>
    <row r="512" s="251" customFormat="1" ht="17" customHeight="1" spans="1:2">
      <c r="A512" s="173" t="s">
        <v>518</v>
      </c>
      <c r="B512" s="202">
        <v>0</v>
      </c>
    </row>
    <row r="513" s="251" customFormat="1" ht="17" customHeight="1" spans="1:2">
      <c r="A513" s="173" t="s">
        <v>519</v>
      </c>
      <c r="B513" s="202">
        <v>0</v>
      </c>
    </row>
    <row r="514" s="251" customFormat="1" ht="17" customHeight="1" spans="1:2">
      <c r="A514" s="173" t="s">
        <v>520</v>
      </c>
      <c r="B514" s="202">
        <v>0</v>
      </c>
    </row>
    <row r="515" s="251" customFormat="1" ht="17" customHeight="1" spans="1:2">
      <c r="A515" s="232" t="s">
        <v>521</v>
      </c>
      <c r="B515" s="202">
        <f>SUM(B516:B521)</f>
        <v>0</v>
      </c>
    </row>
    <row r="516" s="251" customFormat="1" ht="17" customHeight="1" spans="1:2">
      <c r="A516" s="173" t="s">
        <v>522</v>
      </c>
      <c r="B516" s="202">
        <v>0</v>
      </c>
    </row>
    <row r="517" s="251" customFormat="1" ht="17" customHeight="1" spans="1:2">
      <c r="A517" s="173" t="s">
        <v>523</v>
      </c>
      <c r="B517" s="202">
        <v>0</v>
      </c>
    </row>
    <row r="518" s="251" customFormat="1" ht="17" customHeight="1" spans="1:2">
      <c r="A518" s="173" t="s">
        <v>524</v>
      </c>
      <c r="B518" s="202">
        <v>0</v>
      </c>
    </row>
    <row r="519" s="251" customFormat="1" ht="17" customHeight="1" spans="1:2">
      <c r="A519" s="173" t="s">
        <v>525</v>
      </c>
      <c r="B519" s="202">
        <v>0</v>
      </c>
    </row>
    <row r="520" s="251" customFormat="1" ht="17" customHeight="1" spans="1:2">
      <c r="A520" s="173" t="s">
        <v>526</v>
      </c>
      <c r="B520" s="202">
        <v>0</v>
      </c>
    </row>
    <row r="521" s="251" customFormat="1" ht="17" customHeight="1" spans="1:2">
      <c r="A521" s="173" t="s">
        <v>527</v>
      </c>
      <c r="B521" s="202">
        <v>0</v>
      </c>
    </row>
    <row r="522" s="251" customFormat="1" ht="17" customHeight="1" spans="1:2">
      <c r="A522" s="232" t="s">
        <v>528</v>
      </c>
      <c r="B522" s="202">
        <f>SUM(B523:B524)</f>
        <v>0</v>
      </c>
    </row>
    <row r="523" s="251" customFormat="1" ht="17" customHeight="1" spans="1:2">
      <c r="A523" s="173" t="s">
        <v>529</v>
      </c>
      <c r="B523" s="202">
        <v>0</v>
      </c>
    </row>
    <row r="524" s="251" customFormat="1" ht="17" customHeight="1" spans="1:2">
      <c r="A524" s="173" t="s">
        <v>530</v>
      </c>
      <c r="B524" s="202">
        <v>0</v>
      </c>
    </row>
    <row r="525" s="251" customFormat="1" ht="17" customHeight="1" spans="1:2">
      <c r="A525" s="232" t="s">
        <v>531</v>
      </c>
      <c r="B525" s="202">
        <f>SUM(B526:B528)</f>
        <v>2381</v>
      </c>
    </row>
    <row r="526" s="251" customFormat="1" ht="17" customHeight="1" spans="1:2">
      <c r="A526" s="173" t="s">
        <v>429</v>
      </c>
      <c r="B526" s="202">
        <v>0</v>
      </c>
    </row>
    <row r="527" s="251" customFormat="1" ht="17" customHeight="1" spans="1:2">
      <c r="A527" s="173" t="s">
        <v>532</v>
      </c>
      <c r="B527" s="202">
        <v>2381</v>
      </c>
    </row>
    <row r="528" s="251" customFormat="1" ht="17" customHeight="1" spans="1:2">
      <c r="A528" s="173" t="s">
        <v>533</v>
      </c>
      <c r="B528" s="202">
        <v>0</v>
      </c>
    </row>
    <row r="529" s="251" customFormat="1" ht="17" customHeight="1" spans="1:2">
      <c r="A529" s="232" t="s">
        <v>534</v>
      </c>
      <c r="B529" s="202">
        <f>SUM(B530:B537)</f>
        <v>474</v>
      </c>
    </row>
    <row r="530" s="251" customFormat="1" ht="17" customHeight="1" spans="1:2">
      <c r="A530" s="173" t="s">
        <v>535</v>
      </c>
      <c r="B530" s="202">
        <v>234</v>
      </c>
    </row>
    <row r="531" s="251" customFormat="1" ht="17" customHeight="1" spans="1:2">
      <c r="A531" s="173" t="s">
        <v>536</v>
      </c>
      <c r="B531" s="202">
        <v>1</v>
      </c>
    </row>
    <row r="532" s="251" customFormat="1" ht="17" customHeight="1" spans="1:2">
      <c r="A532" s="173" t="s">
        <v>429</v>
      </c>
      <c r="B532" s="202">
        <v>9</v>
      </c>
    </row>
    <row r="533" s="251" customFormat="1" ht="17" customHeight="1" spans="1:2">
      <c r="A533" s="173" t="s">
        <v>537</v>
      </c>
      <c r="B533" s="202">
        <v>0</v>
      </c>
    </row>
    <row r="534" s="251" customFormat="1" ht="17" customHeight="1" spans="1:2">
      <c r="A534" s="173" t="s">
        <v>538</v>
      </c>
      <c r="B534" s="202">
        <v>0</v>
      </c>
    </row>
    <row r="535" s="251" customFormat="1" ht="17" customHeight="1" spans="1:2">
      <c r="A535" s="173" t="s">
        <v>539</v>
      </c>
      <c r="B535" s="202">
        <v>0</v>
      </c>
    </row>
    <row r="536" s="251" customFormat="1" ht="17" customHeight="1" spans="1:2">
      <c r="A536" s="173" t="s">
        <v>540</v>
      </c>
      <c r="B536" s="202">
        <v>230</v>
      </c>
    </row>
    <row r="537" s="251" customFormat="1" ht="17.25" customHeight="1" spans="1:2">
      <c r="A537" s="173" t="s">
        <v>541</v>
      </c>
      <c r="B537" s="202">
        <v>0</v>
      </c>
    </row>
    <row r="538" s="251" customFormat="1" ht="17" customHeight="1" spans="1:2">
      <c r="A538" s="232" t="s">
        <v>542</v>
      </c>
      <c r="B538" s="202">
        <f>SUM(B539:B541)</f>
        <v>0</v>
      </c>
    </row>
    <row r="539" s="251" customFormat="1" ht="17" customHeight="1" spans="1:2">
      <c r="A539" s="173" t="s">
        <v>543</v>
      </c>
      <c r="B539" s="202">
        <v>0</v>
      </c>
    </row>
    <row r="540" s="251" customFormat="1" ht="17" customHeight="1" spans="1:2">
      <c r="A540" s="173" t="s">
        <v>544</v>
      </c>
      <c r="B540" s="202">
        <v>0</v>
      </c>
    </row>
    <row r="541" s="251" customFormat="1" ht="17" customHeight="1" spans="1:2">
      <c r="A541" s="173" t="s">
        <v>545</v>
      </c>
      <c r="B541" s="202">
        <v>0</v>
      </c>
    </row>
    <row r="542" s="251" customFormat="1" ht="17" customHeight="1" spans="1:2">
      <c r="A542" s="232" t="s">
        <v>546</v>
      </c>
      <c r="B542" s="202">
        <f>SUM(B543:B545)</f>
        <v>1374</v>
      </c>
    </row>
    <row r="543" s="251" customFormat="1" ht="17" customHeight="1" spans="1:2">
      <c r="A543" s="173" t="s">
        <v>470</v>
      </c>
      <c r="B543" s="202">
        <v>0</v>
      </c>
    </row>
    <row r="544" s="251" customFormat="1" ht="17" customHeight="1" spans="1:2">
      <c r="A544" s="173" t="s">
        <v>547</v>
      </c>
      <c r="B544" s="202">
        <v>1374</v>
      </c>
    </row>
    <row r="545" s="251" customFormat="1" ht="17" customHeight="1" spans="1:2">
      <c r="A545" s="173" t="s">
        <v>548</v>
      </c>
      <c r="B545" s="202">
        <v>0</v>
      </c>
    </row>
    <row r="546" s="251" customFormat="1" ht="17" customHeight="1" spans="1:2">
      <c r="A546" s="232" t="s">
        <v>549</v>
      </c>
      <c r="B546" s="202">
        <f>SUM(B547:B549)</f>
        <v>928</v>
      </c>
    </row>
    <row r="547" s="251" customFormat="1" ht="17" customHeight="1" spans="1:2">
      <c r="A547" s="173" t="s">
        <v>550</v>
      </c>
      <c r="B547" s="202">
        <v>329</v>
      </c>
    </row>
    <row r="548" s="251" customFormat="1" ht="17" customHeight="1" spans="1:2">
      <c r="A548" s="173" t="s">
        <v>551</v>
      </c>
      <c r="B548" s="202">
        <v>558</v>
      </c>
    </row>
    <row r="549" s="251" customFormat="1" ht="17" customHeight="1" spans="1:2">
      <c r="A549" s="173" t="s">
        <v>552</v>
      </c>
      <c r="B549" s="202">
        <v>41</v>
      </c>
    </row>
    <row r="550" s="251" customFormat="1" ht="17" customHeight="1" spans="1:2">
      <c r="A550" s="232" t="s">
        <v>553</v>
      </c>
      <c r="B550" s="202">
        <f>SUM(B551:B554)</f>
        <v>0</v>
      </c>
    </row>
    <row r="551" s="251" customFormat="1" ht="17" customHeight="1" spans="1:2">
      <c r="A551" s="173" t="s">
        <v>554</v>
      </c>
      <c r="B551" s="202">
        <v>0</v>
      </c>
    </row>
    <row r="552" s="251" customFormat="1" ht="17" customHeight="1" spans="1:2">
      <c r="A552" s="173" t="s">
        <v>555</v>
      </c>
      <c r="B552" s="202">
        <v>0</v>
      </c>
    </row>
    <row r="553" s="251" customFormat="1" ht="17" customHeight="1" spans="1:2">
      <c r="A553" s="173" t="s">
        <v>556</v>
      </c>
      <c r="B553" s="202">
        <v>0</v>
      </c>
    </row>
    <row r="554" s="251" customFormat="1" ht="17" customHeight="1" spans="1:2">
      <c r="A554" s="173" t="s">
        <v>557</v>
      </c>
      <c r="B554" s="202">
        <v>0</v>
      </c>
    </row>
    <row r="555" s="251" customFormat="1" ht="17" customHeight="1" spans="1:2">
      <c r="A555" s="232" t="s">
        <v>558</v>
      </c>
      <c r="B555" s="202">
        <f>SUM(B556:B559)</f>
        <v>0</v>
      </c>
    </row>
    <row r="556" s="251" customFormat="1" ht="17" customHeight="1" spans="1:2">
      <c r="A556" s="173" t="s">
        <v>559</v>
      </c>
      <c r="B556" s="202">
        <v>0</v>
      </c>
    </row>
    <row r="557" s="251" customFormat="1" ht="17" customHeight="1" spans="1:2">
      <c r="A557" s="173" t="s">
        <v>560</v>
      </c>
      <c r="B557" s="202">
        <v>0</v>
      </c>
    </row>
    <row r="558" s="251" customFormat="1" ht="17" customHeight="1" spans="1:2">
      <c r="A558" s="173" t="s">
        <v>429</v>
      </c>
      <c r="B558" s="202">
        <v>0</v>
      </c>
    </row>
    <row r="559" s="251" customFormat="1" ht="17" customHeight="1" spans="1:2">
      <c r="A559" s="173" t="s">
        <v>561</v>
      </c>
      <c r="B559" s="202">
        <v>0</v>
      </c>
    </row>
    <row r="560" s="251" customFormat="1" ht="17" customHeight="1" spans="1:2">
      <c r="A560" s="232" t="s">
        <v>562</v>
      </c>
      <c r="B560" s="202">
        <f>SUM(B561:B562)</f>
        <v>0</v>
      </c>
    </row>
    <row r="561" s="251" customFormat="1" ht="17" customHeight="1" spans="1:2">
      <c r="A561" s="173" t="s">
        <v>563</v>
      </c>
      <c r="B561" s="202">
        <v>0</v>
      </c>
    </row>
    <row r="562" s="251" customFormat="1" ht="17" customHeight="1" spans="1:2">
      <c r="A562" s="173" t="s">
        <v>564</v>
      </c>
      <c r="B562" s="202">
        <v>0</v>
      </c>
    </row>
    <row r="563" s="251" customFormat="1" ht="17" customHeight="1" spans="1:2">
      <c r="A563" s="232" t="s">
        <v>565</v>
      </c>
      <c r="B563" s="202">
        <f t="shared" ref="B563:B567" si="1">B564</f>
        <v>0</v>
      </c>
    </row>
    <row r="564" s="251" customFormat="1" ht="17" customHeight="1" spans="1:2">
      <c r="A564" s="173" t="s">
        <v>566</v>
      </c>
      <c r="B564" s="202">
        <v>0</v>
      </c>
    </row>
    <row r="565" s="251" customFormat="1" ht="17" customHeight="1" spans="1:2">
      <c r="A565" s="232" t="s">
        <v>567</v>
      </c>
      <c r="B565" s="202">
        <f t="shared" si="1"/>
        <v>0</v>
      </c>
    </row>
    <row r="566" s="251" customFormat="1" ht="17" customHeight="1" spans="1:2">
      <c r="A566" s="173" t="s">
        <v>568</v>
      </c>
      <c r="B566" s="202">
        <v>0</v>
      </c>
    </row>
    <row r="567" s="251" customFormat="1" ht="17" customHeight="1" spans="1:2">
      <c r="A567" s="232" t="s">
        <v>569</v>
      </c>
      <c r="B567" s="202">
        <f t="shared" si="1"/>
        <v>0</v>
      </c>
    </row>
    <row r="568" s="251" customFormat="1" ht="17" customHeight="1" spans="1:2">
      <c r="A568" s="173" t="s">
        <v>570</v>
      </c>
      <c r="B568" s="202">
        <v>0</v>
      </c>
    </row>
    <row r="569" s="251" customFormat="1" ht="17" customHeight="1" spans="1:2">
      <c r="A569" s="232" t="s">
        <v>571</v>
      </c>
      <c r="B569" s="202">
        <f>SUM(B570:B571)</f>
        <v>0</v>
      </c>
    </row>
    <row r="570" s="251" customFormat="1" ht="17" customHeight="1" spans="1:2">
      <c r="A570" s="173" t="s">
        <v>572</v>
      </c>
      <c r="B570" s="202">
        <v>0</v>
      </c>
    </row>
    <row r="571" s="251" customFormat="1" ht="17" customHeight="1" spans="1:2">
      <c r="A571" s="173" t="s">
        <v>573</v>
      </c>
      <c r="B571" s="202">
        <v>0</v>
      </c>
    </row>
    <row r="572" s="251" customFormat="1" ht="17" customHeight="1" spans="1:2">
      <c r="A572" s="232" t="s">
        <v>574</v>
      </c>
      <c r="B572" s="202">
        <f>SUM(B573:B574)</f>
        <v>0</v>
      </c>
    </row>
    <row r="573" s="251" customFormat="1" ht="17" customHeight="1" spans="1:2">
      <c r="A573" s="173" t="s">
        <v>429</v>
      </c>
      <c r="B573" s="202">
        <v>0</v>
      </c>
    </row>
    <row r="574" s="251" customFormat="1" ht="17" customHeight="1" spans="1:2">
      <c r="A574" s="173" t="s">
        <v>575</v>
      </c>
      <c r="B574" s="202">
        <v>0</v>
      </c>
    </row>
    <row r="575" s="251" customFormat="1" ht="17" customHeight="1" spans="1:2">
      <c r="A575" s="232" t="s">
        <v>576</v>
      </c>
      <c r="B575" s="202">
        <f>SUM(B576:B577)</f>
        <v>0</v>
      </c>
    </row>
    <row r="576" s="251" customFormat="1" ht="17" customHeight="1" spans="1:2">
      <c r="A576" s="173" t="s">
        <v>577</v>
      </c>
      <c r="B576" s="202">
        <v>0</v>
      </c>
    </row>
    <row r="577" s="251" customFormat="1" ht="17" customHeight="1" spans="1:2">
      <c r="A577" s="173" t="s">
        <v>578</v>
      </c>
      <c r="B577" s="202">
        <v>0</v>
      </c>
    </row>
    <row r="578" s="251" customFormat="1" ht="17" customHeight="1" spans="1:2">
      <c r="A578" s="232" t="s">
        <v>579</v>
      </c>
      <c r="B578" s="202">
        <f>SUM(B579,B610,B615:B616)</f>
        <v>40607</v>
      </c>
    </row>
    <row r="579" s="251" customFormat="1" ht="17" customHeight="1" spans="1:2">
      <c r="A579" s="232" t="s">
        <v>580</v>
      </c>
      <c r="B579" s="202">
        <f>SUM(B580:B609)</f>
        <v>40607</v>
      </c>
    </row>
    <row r="580" s="251" customFormat="1" ht="17" customHeight="1" spans="1:2">
      <c r="A580" s="173" t="s">
        <v>581</v>
      </c>
      <c r="B580" s="202">
        <v>13617</v>
      </c>
    </row>
    <row r="581" s="251" customFormat="1" ht="17" customHeight="1" spans="1:2">
      <c r="A581" s="173" t="s">
        <v>582</v>
      </c>
      <c r="B581" s="202">
        <v>0</v>
      </c>
    </row>
    <row r="582" s="251" customFormat="1" ht="17" customHeight="1" spans="1:2">
      <c r="A582" s="173" t="s">
        <v>583</v>
      </c>
      <c r="B582" s="202">
        <v>0</v>
      </c>
    </row>
    <row r="583" s="251" customFormat="1" ht="17" customHeight="1" spans="1:2">
      <c r="A583" s="173" t="s">
        <v>584</v>
      </c>
      <c r="B583" s="202">
        <v>3</v>
      </c>
    </row>
    <row r="584" s="251" customFormat="1" ht="17" customHeight="1" spans="1:2">
      <c r="A584" s="173" t="s">
        <v>585</v>
      </c>
      <c r="B584" s="202">
        <v>0</v>
      </c>
    </row>
    <row r="585" s="251" customFormat="1" ht="17" customHeight="1" spans="1:2">
      <c r="A585" s="173" t="s">
        <v>586</v>
      </c>
      <c r="B585" s="202">
        <v>0</v>
      </c>
    </row>
    <row r="586" s="251" customFormat="1" ht="17" customHeight="1" spans="1:2">
      <c r="A586" s="173" t="s">
        <v>587</v>
      </c>
      <c r="B586" s="202">
        <v>0</v>
      </c>
    </row>
    <row r="587" s="251" customFormat="1" ht="17" customHeight="1" spans="1:2">
      <c r="A587" s="173" t="s">
        <v>588</v>
      </c>
      <c r="B587" s="202">
        <v>80</v>
      </c>
    </row>
    <row r="588" s="251" customFormat="1" ht="17" customHeight="1" spans="1:2">
      <c r="A588" s="173" t="s">
        <v>589</v>
      </c>
      <c r="B588" s="202">
        <v>0</v>
      </c>
    </row>
    <row r="589" s="251" customFormat="1" ht="17" customHeight="1" spans="1:2">
      <c r="A589" s="173" t="s">
        <v>590</v>
      </c>
      <c r="B589" s="202">
        <v>0</v>
      </c>
    </row>
    <row r="590" s="251" customFormat="1" ht="17" customHeight="1" spans="1:2">
      <c r="A590" s="173" t="s">
        <v>591</v>
      </c>
      <c r="B590" s="202">
        <v>0</v>
      </c>
    </row>
    <row r="591" s="251" customFormat="1" ht="17" customHeight="1" spans="1:2">
      <c r="A591" s="173" t="s">
        <v>592</v>
      </c>
      <c r="B591" s="202">
        <v>478</v>
      </c>
    </row>
    <row r="592" s="251" customFormat="1" ht="17" customHeight="1" spans="1:2">
      <c r="A592" s="173" t="s">
        <v>593</v>
      </c>
      <c r="B592" s="202">
        <v>0</v>
      </c>
    </row>
    <row r="593" s="251" customFormat="1" ht="17" customHeight="1" spans="1:2">
      <c r="A593" s="173" t="s">
        <v>594</v>
      </c>
      <c r="B593" s="202">
        <v>0</v>
      </c>
    </row>
    <row r="594" s="251" customFormat="1" ht="17" customHeight="1" spans="1:2">
      <c r="A594" s="173" t="s">
        <v>595</v>
      </c>
      <c r="B594" s="202">
        <v>8</v>
      </c>
    </row>
    <row r="595" s="251" customFormat="1" ht="17" customHeight="1" spans="1:2">
      <c r="A595" s="173" t="s">
        <v>596</v>
      </c>
      <c r="B595" s="202">
        <v>0</v>
      </c>
    </row>
    <row r="596" s="251" customFormat="1" ht="17" customHeight="1" spans="1:2">
      <c r="A596" s="173" t="s">
        <v>597</v>
      </c>
      <c r="B596" s="202">
        <v>0</v>
      </c>
    </row>
    <row r="597" s="251" customFormat="1" ht="17" customHeight="1" spans="1:2">
      <c r="A597" s="173" t="s">
        <v>598</v>
      </c>
      <c r="B597" s="202">
        <v>0</v>
      </c>
    </row>
    <row r="598" s="251" customFormat="1" ht="17" customHeight="1" spans="1:2">
      <c r="A598" s="173" t="s">
        <v>599</v>
      </c>
      <c r="B598" s="202">
        <v>0</v>
      </c>
    </row>
    <row r="599" s="251" customFormat="1" ht="17" customHeight="1" spans="1:2">
      <c r="A599" s="173" t="s">
        <v>600</v>
      </c>
      <c r="B599" s="202">
        <v>1174</v>
      </c>
    </row>
    <row r="600" s="251" customFormat="1" ht="17" customHeight="1" spans="1:2">
      <c r="A600" s="173" t="s">
        <v>601</v>
      </c>
      <c r="B600" s="202">
        <v>0</v>
      </c>
    </row>
    <row r="601" s="251" customFormat="1" ht="17" customHeight="1" spans="1:2">
      <c r="A601" s="173" t="s">
        <v>602</v>
      </c>
      <c r="B601" s="202">
        <v>0</v>
      </c>
    </row>
    <row r="602" s="251" customFormat="1" ht="17" customHeight="1" spans="1:2">
      <c r="A602" s="173" t="s">
        <v>603</v>
      </c>
      <c r="B602" s="202">
        <v>0</v>
      </c>
    </row>
    <row r="603" s="251" customFormat="1" ht="17" customHeight="1" spans="1:2">
      <c r="A603" s="173" t="s">
        <v>604</v>
      </c>
      <c r="B603" s="202">
        <v>0</v>
      </c>
    </row>
    <row r="604" s="251" customFormat="1" ht="17" customHeight="1" spans="1:2">
      <c r="A604" s="173" t="s">
        <v>605</v>
      </c>
      <c r="B604" s="202">
        <v>0</v>
      </c>
    </row>
    <row r="605" s="251" customFormat="1" ht="17" customHeight="1" spans="1:2">
      <c r="A605" s="173" t="s">
        <v>606</v>
      </c>
      <c r="B605" s="202">
        <v>0</v>
      </c>
    </row>
    <row r="606" s="251" customFormat="1" ht="17" customHeight="1" spans="1:2">
      <c r="A606" s="173" t="s">
        <v>607</v>
      </c>
      <c r="B606" s="202">
        <v>0</v>
      </c>
    </row>
    <row r="607" s="251" customFormat="1" ht="17" customHeight="1" spans="1:2">
      <c r="A607" s="173" t="s">
        <v>608</v>
      </c>
      <c r="B607" s="202">
        <v>0</v>
      </c>
    </row>
    <row r="608" s="251" customFormat="1" ht="17" customHeight="1" spans="1:2">
      <c r="A608" s="173" t="s">
        <v>609</v>
      </c>
      <c r="B608" s="202">
        <v>0</v>
      </c>
    </row>
    <row r="609" s="251" customFormat="1" ht="17" customHeight="1" spans="1:2">
      <c r="A609" s="173" t="s">
        <v>610</v>
      </c>
      <c r="B609" s="202">
        <v>25247</v>
      </c>
    </row>
    <row r="610" s="251" customFormat="1" ht="17" customHeight="1" spans="1:2">
      <c r="A610" s="232" t="s">
        <v>611</v>
      </c>
      <c r="B610" s="202">
        <f>SUM(B611:B614)</f>
        <v>0</v>
      </c>
    </row>
    <row r="611" s="251" customFormat="1" ht="17" customHeight="1" spans="1:2">
      <c r="A611" s="173" t="s">
        <v>612</v>
      </c>
      <c r="B611" s="202">
        <v>0</v>
      </c>
    </row>
    <row r="612" s="251" customFormat="1" ht="17" customHeight="1" spans="1:2">
      <c r="A612" s="173" t="s">
        <v>613</v>
      </c>
      <c r="B612" s="202">
        <v>0</v>
      </c>
    </row>
    <row r="613" s="251" customFormat="1" ht="17" customHeight="1" spans="1:2">
      <c r="A613" s="173" t="s">
        <v>614</v>
      </c>
      <c r="B613" s="202">
        <v>0</v>
      </c>
    </row>
    <row r="614" s="251" customFormat="1" ht="17" customHeight="1" spans="1:2">
      <c r="A614" s="173" t="s">
        <v>615</v>
      </c>
      <c r="B614" s="202">
        <v>0</v>
      </c>
    </row>
    <row r="615" s="251" customFormat="1" ht="17" customHeight="1" spans="1:2">
      <c r="A615" s="232" t="s">
        <v>616</v>
      </c>
      <c r="B615" s="202">
        <v>0</v>
      </c>
    </row>
    <row r="616" s="251" customFormat="1" ht="17" customHeight="1" spans="1:2">
      <c r="A616" s="232" t="s">
        <v>617</v>
      </c>
      <c r="B616" s="202">
        <v>0</v>
      </c>
    </row>
    <row r="617" s="251" customFormat="1" ht="17" customHeight="1" spans="1:2">
      <c r="A617" s="232" t="s">
        <v>618</v>
      </c>
      <c r="B617" s="202">
        <f>SUM(B618,B622,B625,B627,B629,B630,B634,B635)</f>
        <v>0</v>
      </c>
    </row>
    <row r="618" s="251" customFormat="1" ht="17" customHeight="1" spans="1:2">
      <c r="A618" s="232" t="s">
        <v>619</v>
      </c>
      <c r="B618" s="202">
        <f>SUM(B619:B621)</f>
        <v>0</v>
      </c>
    </row>
    <row r="619" s="251" customFormat="1" ht="17" customHeight="1" spans="1:2">
      <c r="A619" s="173" t="s">
        <v>620</v>
      </c>
      <c r="B619" s="202">
        <v>0</v>
      </c>
    </row>
    <row r="620" s="251" customFormat="1" ht="17" customHeight="1" spans="1:2">
      <c r="A620" s="173" t="s">
        <v>621</v>
      </c>
      <c r="B620" s="202">
        <v>0</v>
      </c>
    </row>
    <row r="621" s="251" customFormat="1" ht="17" customHeight="1" spans="1:2">
      <c r="A621" s="173" t="s">
        <v>622</v>
      </c>
      <c r="B621" s="202">
        <v>0</v>
      </c>
    </row>
    <row r="622" s="251" customFormat="1" ht="17" customHeight="1" spans="1:2">
      <c r="A622" s="232" t="s">
        <v>623</v>
      </c>
      <c r="B622" s="202">
        <f>SUM(B623:B624)</f>
        <v>0</v>
      </c>
    </row>
    <row r="623" s="251" customFormat="1" ht="17" customHeight="1" spans="1:2">
      <c r="A623" s="173" t="s">
        <v>624</v>
      </c>
      <c r="B623" s="202">
        <v>0</v>
      </c>
    </row>
    <row r="624" s="251" customFormat="1" ht="17" customHeight="1" spans="1:2">
      <c r="A624" s="173" t="s">
        <v>625</v>
      </c>
      <c r="B624" s="202">
        <v>0</v>
      </c>
    </row>
    <row r="625" s="251" customFormat="1" ht="17" customHeight="1" spans="1:2">
      <c r="A625" s="232" t="s">
        <v>626</v>
      </c>
      <c r="B625" s="202">
        <f>B626</f>
        <v>0</v>
      </c>
    </row>
    <row r="626" s="251" customFormat="1" ht="17" customHeight="1" spans="1:2">
      <c r="A626" s="173" t="s">
        <v>627</v>
      </c>
      <c r="B626" s="202">
        <v>0</v>
      </c>
    </row>
    <row r="627" s="251" customFormat="1" ht="17" customHeight="1" spans="1:2">
      <c r="A627" s="232" t="s">
        <v>628</v>
      </c>
      <c r="B627" s="202">
        <f>B628</f>
        <v>0</v>
      </c>
    </row>
    <row r="628" s="251" customFormat="1" ht="17" customHeight="1" spans="1:2">
      <c r="A628" s="173" t="s">
        <v>629</v>
      </c>
      <c r="B628" s="202">
        <v>0</v>
      </c>
    </row>
    <row r="629" s="251" customFormat="1" ht="17" customHeight="1" spans="1:2">
      <c r="A629" s="232" t="s">
        <v>630</v>
      </c>
      <c r="B629" s="202">
        <v>0</v>
      </c>
    </row>
    <row r="630" s="251" customFormat="1" ht="17" customHeight="1" spans="1:2">
      <c r="A630" s="232" t="s">
        <v>631</v>
      </c>
      <c r="B630" s="202">
        <f>SUM(B631:B633)</f>
        <v>0</v>
      </c>
    </row>
    <row r="631" s="251" customFormat="1" ht="17" customHeight="1" spans="1:2">
      <c r="A631" s="173" t="s">
        <v>632</v>
      </c>
      <c r="B631" s="202">
        <v>0</v>
      </c>
    </row>
    <row r="632" s="251" customFormat="1" ht="17" customHeight="1" spans="1:2">
      <c r="A632" s="173" t="s">
        <v>633</v>
      </c>
      <c r="B632" s="202">
        <v>0</v>
      </c>
    </row>
    <row r="633" s="251" customFormat="1" ht="17" customHeight="1" spans="1:2">
      <c r="A633" s="173" t="s">
        <v>634</v>
      </c>
      <c r="B633" s="202">
        <v>0</v>
      </c>
    </row>
    <row r="634" s="251" customFormat="1" ht="17" customHeight="1" spans="1:2">
      <c r="A634" s="232" t="s">
        <v>635</v>
      </c>
      <c r="B634" s="202">
        <v>0</v>
      </c>
    </row>
    <row r="635" s="251" customFormat="1" ht="17" customHeight="1" spans="1:2">
      <c r="A635" s="232" t="s">
        <v>636</v>
      </c>
      <c r="B635" s="202">
        <v>0</v>
      </c>
    </row>
    <row r="636" s="251" customFormat="1" ht="17" customHeight="1" spans="1:2">
      <c r="A636" s="232" t="s">
        <v>637</v>
      </c>
      <c r="B636" s="202">
        <f>SUM(B637,B640,B647:B649,B654,B660:B661,B664,B665,B668:B671,B676:B680,B683:B684,B688)</f>
        <v>90355</v>
      </c>
    </row>
    <row r="637" s="251" customFormat="1" ht="17" customHeight="1" spans="1:2">
      <c r="A637" s="232" t="s">
        <v>638</v>
      </c>
      <c r="B637" s="202">
        <f>SUM(B638:B639)</f>
        <v>0</v>
      </c>
    </row>
    <row r="638" s="251" customFormat="1" ht="17" customHeight="1" spans="1:2">
      <c r="A638" s="173" t="s">
        <v>639</v>
      </c>
      <c r="B638" s="202">
        <v>0</v>
      </c>
    </row>
    <row r="639" s="251" customFormat="1" ht="17" customHeight="1" spans="1:2">
      <c r="A639" s="173" t="s">
        <v>640</v>
      </c>
      <c r="B639" s="202">
        <v>0</v>
      </c>
    </row>
    <row r="640" s="251" customFormat="1" ht="17" customHeight="1" spans="1:2">
      <c r="A640" s="232" t="s">
        <v>641</v>
      </c>
      <c r="B640" s="202">
        <f>SUM(B641:B646)</f>
        <v>0</v>
      </c>
    </row>
    <row r="641" s="251" customFormat="1" ht="17" customHeight="1" spans="1:2">
      <c r="A641" s="173" t="s">
        <v>642</v>
      </c>
      <c r="B641" s="202">
        <v>0</v>
      </c>
    </row>
    <row r="642" s="251" customFormat="1" ht="17" customHeight="1" spans="1:2">
      <c r="A642" s="173" t="s">
        <v>643</v>
      </c>
      <c r="B642" s="202">
        <v>0</v>
      </c>
    </row>
    <row r="643" s="251" customFormat="1" ht="17" customHeight="1" spans="1:2">
      <c r="A643" s="173" t="s">
        <v>644</v>
      </c>
      <c r="B643" s="202">
        <v>0</v>
      </c>
    </row>
    <row r="644" s="251" customFormat="1" ht="17" customHeight="1" spans="1:2">
      <c r="A644" s="173" t="s">
        <v>645</v>
      </c>
      <c r="B644" s="202">
        <v>0</v>
      </c>
    </row>
    <row r="645" s="251" customFormat="1" ht="17" customHeight="1" spans="1:2">
      <c r="A645" s="173" t="s">
        <v>646</v>
      </c>
      <c r="B645" s="202">
        <v>0</v>
      </c>
    </row>
    <row r="646" s="251" customFormat="1" ht="17" customHeight="1" spans="1:2">
      <c r="A646" s="173" t="s">
        <v>647</v>
      </c>
      <c r="B646" s="202">
        <v>0</v>
      </c>
    </row>
    <row r="647" s="251" customFormat="1" ht="17" customHeight="1" spans="1:2">
      <c r="A647" s="232" t="s">
        <v>648</v>
      </c>
      <c r="B647" s="202">
        <v>0</v>
      </c>
    </row>
    <row r="648" s="251" customFormat="1" ht="17" customHeight="1" spans="1:2">
      <c r="A648" s="232" t="s">
        <v>649</v>
      </c>
      <c r="B648" s="202">
        <v>0</v>
      </c>
    </row>
    <row r="649" s="251" customFormat="1" ht="17" customHeight="1" spans="1:2">
      <c r="A649" s="232" t="s">
        <v>650</v>
      </c>
      <c r="B649" s="202">
        <f>SUM(B650:B653)</f>
        <v>11302</v>
      </c>
    </row>
    <row r="650" s="251" customFormat="1" ht="17" customHeight="1" spans="1:2">
      <c r="A650" s="173" t="s">
        <v>651</v>
      </c>
      <c r="B650" s="202">
        <v>708</v>
      </c>
    </row>
    <row r="651" s="251" customFormat="1" ht="17.25" customHeight="1" spans="1:2">
      <c r="A651" s="173" t="s">
        <v>652</v>
      </c>
      <c r="B651" s="202">
        <v>133</v>
      </c>
    </row>
    <row r="652" s="251" customFormat="1" ht="17" customHeight="1" spans="1:2">
      <c r="A652" s="173" t="s">
        <v>653</v>
      </c>
      <c r="B652" s="202">
        <v>0</v>
      </c>
    </row>
    <row r="653" s="251" customFormat="1" ht="17" customHeight="1" spans="1:2">
      <c r="A653" s="173" t="s">
        <v>654</v>
      </c>
      <c r="B653" s="202">
        <v>10461</v>
      </c>
    </row>
    <row r="654" s="251" customFormat="1" ht="17" customHeight="1" spans="1:2">
      <c r="A654" s="232" t="s">
        <v>655</v>
      </c>
      <c r="B654" s="202">
        <f>SUM(B655:B659)</f>
        <v>35838</v>
      </c>
    </row>
    <row r="655" s="251" customFormat="1" ht="17" customHeight="1" spans="1:2">
      <c r="A655" s="173" t="s">
        <v>656</v>
      </c>
      <c r="B655" s="202">
        <v>1696</v>
      </c>
    </row>
    <row r="656" s="251" customFormat="1" ht="17" customHeight="1" spans="1:2">
      <c r="A656" s="173" t="s">
        <v>657</v>
      </c>
      <c r="B656" s="202">
        <v>1808</v>
      </c>
    </row>
    <row r="657" s="251" customFormat="1" ht="17" customHeight="1" spans="1:2">
      <c r="A657" s="173" t="s">
        <v>658</v>
      </c>
      <c r="B657" s="202">
        <v>21839</v>
      </c>
    </row>
    <row r="658" s="251" customFormat="1" ht="17" customHeight="1" spans="1:2">
      <c r="A658" s="173" t="s">
        <v>659</v>
      </c>
      <c r="B658" s="202">
        <v>2063</v>
      </c>
    </row>
    <row r="659" s="251" customFormat="1" ht="17" customHeight="1" spans="1:2">
      <c r="A659" s="173" t="s">
        <v>660</v>
      </c>
      <c r="B659" s="202">
        <v>8432</v>
      </c>
    </row>
    <row r="660" s="251" customFormat="1" ht="17" customHeight="1" spans="1:2">
      <c r="A660" s="232" t="s">
        <v>661</v>
      </c>
      <c r="B660" s="202">
        <v>0</v>
      </c>
    </row>
    <row r="661" s="251" customFormat="1" ht="17" customHeight="1" spans="1:2">
      <c r="A661" s="232" t="s">
        <v>662</v>
      </c>
      <c r="B661" s="202">
        <f>SUM(B662:B663)</f>
        <v>0</v>
      </c>
    </row>
    <row r="662" s="251" customFormat="1" ht="17" customHeight="1" spans="1:2">
      <c r="A662" s="173" t="s">
        <v>663</v>
      </c>
      <c r="B662" s="202">
        <v>0</v>
      </c>
    </row>
    <row r="663" s="251" customFormat="1" ht="17" customHeight="1" spans="1:2">
      <c r="A663" s="173" t="s">
        <v>664</v>
      </c>
      <c r="B663" s="202">
        <v>0</v>
      </c>
    </row>
    <row r="664" s="251" customFormat="1" ht="17" customHeight="1" spans="1:2">
      <c r="A664" s="232" t="s">
        <v>665</v>
      </c>
      <c r="B664" s="202">
        <v>0</v>
      </c>
    </row>
    <row r="665" s="251" customFormat="1" ht="17" customHeight="1" spans="1:2">
      <c r="A665" s="232" t="s">
        <v>666</v>
      </c>
      <c r="B665" s="202">
        <f>SUM(B666:B667)</f>
        <v>0</v>
      </c>
    </row>
    <row r="666" s="251" customFormat="1" ht="17" customHeight="1" spans="1:2">
      <c r="A666" s="173" t="s">
        <v>667</v>
      </c>
      <c r="B666" s="202">
        <v>0</v>
      </c>
    </row>
    <row r="667" s="251" customFormat="1" ht="17" customHeight="1" spans="1:2">
      <c r="A667" s="173" t="s">
        <v>668</v>
      </c>
      <c r="B667" s="202">
        <v>0</v>
      </c>
    </row>
    <row r="668" s="251" customFormat="1" ht="17" customHeight="1" spans="1:2">
      <c r="A668" s="232" t="s">
        <v>669</v>
      </c>
      <c r="B668" s="202">
        <v>0</v>
      </c>
    </row>
    <row r="669" s="251" customFormat="1" ht="17" customHeight="1" spans="1:2">
      <c r="A669" s="232" t="s">
        <v>670</v>
      </c>
      <c r="B669" s="202">
        <v>0</v>
      </c>
    </row>
    <row r="670" s="251" customFormat="1" ht="17" customHeight="1" spans="1:2">
      <c r="A670" s="232" t="s">
        <v>671</v>
      </c>
      <c r="B670" s="202">
        <v>0</v>
      </c>
    </row>
    <row r="671" s="251" customFormat="1" ht="17" customHeight="1" spans="1:2">
      <c r="A671" s="232" t="s">
        <v>672</v>
      </c>
      <c r="B671" s="202">
        <f>SUM(B672:B675)</f>
        <v>1394</v>
      </c>
    </row>
    <row r="672" s="251" customFormat="1" ht="17" customHeight="1" spans="1:2">
      <c r="A672" s="173" t="s">
        <v>673</v>
      </c>
      <c r="B672" s="202">
        <v>0</v>
      </c>
    </row>
    <row r="673" s="251" customFormat="1" ht="17" customHeight="1" spans="1:2">
      <c r="A673" s="173" t="s">
        <v>674</v>
      </c>
      <c r="B673" s="202">
        <v>3</v>
      </c>
    </row>
    <row r="674" s="251" customFormat="1" ht="17" customHeight="1" spans="1:2">
      <c r="A674" s="173" t="s">
        <v>675</v>
      </c>
      <c r="B674" s="202">
        <v>1391</v>
      </c>
    </row>
    <row r="675" s="251" customFormat="1" ht="17" customHeight="1" spans="1:2">
      <c r="A675" s="173" t="s">
        <v>676</v>
      </c>
      <c r="B675" s="202">
        <v>0</v>
      </c>
    </row>
    <row r="676" s="251" customFormat="1" ht="17" customHeight="1" spans="1:2">
      <c r="A676" s="232" t="s">
        <v>677</v>
      </c>
      <c r="B676" s="202">
        <v>131</v>
      </c>
    </row>
    <row r="677" s="251" customFormat="1" ht="17" customHeight="1" spans="1:2">
      <c r="A677" s="232" t="s">
        <v>678</v>
      </c>
      <c r="B677" s="202">
        <v>0</v>
      </c>
    </row>
    <row r="678" s="251" customFormat="1" ht="17" customHeight="1" spans="1:2">
      <c r="A678" s="232" t="s">
        <v>679</v>
      </c>
      <c r="B678" s="202">
        <v>0</v>
      </c>
    </row>
    <row r="679" s="251" customFormat="1" ht="17" customHeight="1" spans="1:2">
      <c r="A679" s="232" t="s">
        <v>680</v>
      </c>
      <c r="B679" s="202">
        <v>0</v>
      </c>
    </row>
    <row r="680" s="251" customFormat="1" ht="17" customHeight="1" spans="1:2">
      <c r="A680" s="232" t="s">
        <v>681</v>
      </c>
      <c r="B680" s="202">
        <f>SUM(B681:B682)</f>
        <v>339</v>
      </c>
    </row>
    <row r="681" s="251" customFormat="1" ht="17" customHeight="1" spans="1:2">
      <c r="A681" s="173" t="s">
        <v>682</v>
      </c>
      <c r="B681" s="202">
        <v>0</v>
      </c>
    </row>
    <row r="682" s="251" customFormat="1" ht="17" customHeight="1" spans="1:2">
      <c r="A682" s="173" t="s">
        <v>683</v>
      </c>
      <c r="B682" s="202">
        <v>339</v>
      </c>
    </row>
    <row r="683" s="251" customFormat="1" ht="17" customHeight="1" spans="1:2">
      <c r="A683" s="232" t="s">
        <v>684</v>
      </c>
      <c r="B683" s="202">
        <v>0</v>
      </c>
    </row>
    <row r="684" s="251" customFormat="1" ht="17" customHeight="1" spans="1:2">
      <c r="A684" s="232" t="s">
        <v>685</v>
      </c>
      <c r="B684" s="202">
        <f>SUM(B685:B687)</f>
        <v>13649</v>
      </c>
    </row>
    <row r="685" s="251" customFormat="1" ht="17" customHeight="1" spans="1:2">
      <c r="A685" s="173" t="s">
        <v>686</v>
      </c>
      <c r="B685" s="202">
        <v>0</v>
      </c>
    </row>
    <row r="686" s="251" customFormat="1" ht="17" customHeight="1" spans="1:2">
      <c r="A686" s="173" t="s">
        <v>687</v>
      </c>
      <c r="B686" s="202">
        <v>0</v>
      </c>
    </row>
    <row r="687" s="251" customFormat="1" ht="17" customHeight="1" spans="1:2">
      <c r="A687" s="173" t="s">
        <v>688</v>
      </c>
      <c r="B687" s="202">
        <v>13649</v>
      </c>
    </row>
    <row r="688" s="251" customFormat="1" ht="17" customHeight="1" spans="1:2">
      <c r="A688" s="232" t="s">
        <v>689</v>
      </c>
      <c r="B688" s="202">
        <v>27702</v>
      </c>
    </row>
    <row r="689" s="251" customFormat="1" ht="17" customHeight="1" spans="1:2">
      <c r="A689" s="232" t="s">
        <v>690</v>
      </c>
      <c r="B689" s="202">
        <f>SUM(B690:B691)</f>
        <v>1046</v>
      </c>
    </row>
    <row r="690" s="251" customFormat="1" ht="17" customHeight="1" spans="1:2">
      <c r="A690" s="232" t="s">
        <v>691</v>
      </c>
      <c r="B690" s="202">
        <v>0</v>
      </c>
    </row>
    <row r="691" s="251" customFormat="1" ht="17" customHeight="1" spans="1:2">
      <c r="A691" s="232" t="s">
        <v>692</v>
      </c>
      <c r="B691" s="202">
        <v>1046</v>
      </c>
    </row>
    <row r="692" s="251" customFormat="1" ht="17" customHeight="1" spans="1:2">
      <c r="A692" s="232" t="s">
        <v>693</v>
      </c>
      <c r="B692" s="202">
        <f>SUM(B693:B697)</f>
        <v>3864</v>
      </c>
    </row>
    <row r="693" s="251" customFormat="1" ht="17" customHeight="1" spans="1:2">
      <c r="A693" s="232" t="s">
        <v>694</v>
      </c>
      <c r="B693" s="202">
        <v>3443</v>
      </c>
    </row>
    <row r="694" s="251" customFormat="1" ht="17" customHeight="1" spans="1:2">
      <c r="A694" s="232" t="s">
        <v>695</v>
      </c>
      <c r="B694" s="202">
        <v>0</v>
      </c>
    </row>
    <row r="695" s="251" customFormat="1" ht="17" customHeight="1" spans="1:2">
      <c r="A695" s="232" t="s">
        <v>696</v>
      </c>
      <c r="B695" s="202">
        <v>421</v>
      </c>
    </row>
    <row r="696" s="251" customFormat="1" ht="17" customHeight="1" spans="1:2">
      <c r="A696" s="232" t="s">
        <v>697</v>
      </c>
      <c r="B696" s="202">
        <v>0</v>
      </c>
    </row>
    <row r="697" s="251" customFormat="1" ht="17" customHeight="1" spans="1:2">
      <c r="A697" s="232" t="s">
        <v>698</v>
      </c>
      <c r="B697" s="202">
        <v>0</v>
      </c>
    </row>
    <row r="698" s="251" customFormat="1" ht="17" customHeight="1" spans="1:2">
      <c r="A698" s="232" t="s">
        <v>699</v>
      </c>
      <c r="B698" s="202">
        <f>SUM(B699:B706)</f>
        <v>34946</v>
      </c>
    </row>
    <row r="699" s="251" customFormat="1" ht="17" customHeight="1" spans="1:2">
      <c r="A699" s="232" t="s">
        <v>700</v>
      </c>
      <c r="B699" s="202">
        <v>17</v>
      </c>
    </row>
    <row r="700" s="251" customFormat="1" ht="17" customHeight="1" spans="1:2">
      <c r="A700" s="232" t="s">
        <v>701</v>
      </c>
      <c r="B700" s="202">
        <v>0</v>
      </c>
    </row>
    <row r="701" s="251" customFormat="1" ht="17" customHeight="1" spans="1:2">
      <c r="A701" s="232" t="s">
        <v>702</v>
      </c>
      <c r="B701" s="202">
        <v>0</v>
      </c>
    </row>
    <row r="702" s="251" customFormat="1" ht="17" customHeight="1" spans="1:2">
      <c r="A702" s="232" t="s">
        <v>703</v>
      </c>
      <c r="B702" s="202">
        <v>0</v>
      </c>
    </row>
    <row r="703" s="251" customFormat="1" ht="17" customHeight="1" spans="1:2">
      <c r="A703" s="232" t="s">
        <v>704</v>
      </c>
      <c r="B703" s="202">
        <v>0</v>
      </c>
    </row>
    <row r="704" s="251" customFormat="1" ht="17" customHeight="1" spans="1:2">
      <c r="A704" s="232" t="s">
        <v>705</v>
      </c>
      <c r="B704" s="202">
        <v>0</v>
      </c>
    </row>
    <row r="705" s="251" customFormat="1" ht="17" customHeight="1" spans="1:2">
      <c r="A705" s="232" t="s">
        <v>706</v>
      </c>
      <c r="B705" s="202">
        <v>22</v>
      </c>
    </row>
    <row r="706" s="251" customFormat="1" ht="17" customHeight="1" spans="1:2">
      <c r="A706" s="232" t="s">
        <v>707</v>
      </c>
      <c r="B706" s="202">
        <v>34907</v>
      </c>
    </row>
  </sheetData>
  <mergeCells count="2">
    <mergeCell ref="A1:B1"/>
    <mergeCell ref="A2:B2"/>
  </mergeCells>
  <printOptions horizontalCentered="1" verticalCentered="1" gridLines="1"/>
  <pageMargins left="1.22013888888889" right="1.10138888888889" top="0.55" bottom="1" header="0" footer="0"/>
  <pageSetup paperSize="9" orientation="portrait" blackAndWhite="1"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316"/>
  <sheetViews>
    <sheetView showGridLines="0" showZeros="0" workbookViewId="0">
      <selection activeCell="H13" sqref="H13"/>
    </sheetView>
  </sheetViews>
  <sheetFormatPr defaultColWidth="9.16666666666667" defaultRowHeight="14.25"/>
  <cols>
    <col min="1" max="1" width="40.625" style="159" customWidth="1"/>
    <col min="2" max="2" width="20.625" style="159" customWidth="1"/>
    <col min="3" max="244" width="9.16666666666667" style="161" customWidth="1"/>
    <col min="245" max="16384" width="9.16666666666667" style="161"/>
  </cols>
  <sheetData>
    <row r="1" s="159" customFormat="1" ht="30" customHeight="1" spans="1:256">
      <c r="A1" s="162" t="s">
        <v>708</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59" customFormat="1" ht="18" customHeight="1" spans="1:2">
      <c r="A2" s="250"/>
      <c r="B2" s="190" t="s">
        <v>35</v>
      </c>
    </row>
    <row r="3" s="249" customFormat="1" ht="18" customHeight="1" spans="1:2">
      <c r="A3" s="167" t="s">
        <v>36</v>
      </c>
      <c r="B3" s="167" t="s">
        <v>37</v>
      </c>
    </row>
    <row r="4" s="159" customFormat="1" ht="18" customHeight="1" spans="1:2">
      <c r="A4" s="167" t="s">
        <v>709</v>
      </c>
      <c r="B4" s="202">
        <f>SUM(B5,B234,B274,B293,B383,B435,B491,B548,B676,B749,B826,B849,B956,B1014,B1078,B1098,B1128,B1138,B1183,B1204,B1248,B1298,B1301,B1313)</f>
        <v>1659150</v>
      </c>
    </row>
    <row r="5" s="159" customFormat="1" ht="18" customHeight="1" spans="1:2">
      <c r="A5" s="232" t="s">
        <v>710</v>
      </c>
      <c r="B5" s="202">
        <f>SUM(B6+B18+B27+B38+B49+B60+B71+B79+B88+B101+B110+B121+B133+B140+B148+B154+B161+B168+B175+B182+B189+B197+B203+B209+B216+B231)</f>
        <v>192449</v>
      </c>
    </row>
    <row r="6" s="159" customFormat="1" ht="18" customHeight="1" spans="1:2">
      <c r="A6" s="232" t="s">
        <v>711</v>
      </c>
      <c r="B6" s="202">
        <f>SUM(B7:B17)</f>
        <v>3972</v>
      </c>
    </row>
    <row r="7" s="159" customFormat="1" ht="18" customHeight="1" spans="1:2">
      <c r="A7" s="173" t="s">
        <v>712</v>
      </c>
      <c r="B7" s="202">
        <v>3315</v>
      </c>
    </row>
    <row r="8" s="159" customFormat="1" ht="18" customHeight="1" spans="1:2">
      <c r="A8" s="173" t="s">
        <v>713</v>
      </c>
      <c r="B8" s="202">
        <v>256</v>
      </c>
    </row>
    <row r="9" s="159" customFormat="1" ht="18" customHeight="1" spans="1:2">
      <c r="A9" s="173" t="s">
        <v>714</v>
      </c>
      <c r="B9" s="202">
        <v>3</v>
      </c>
    </row>
    <row r="10" s="159" customFormat="1" ht="18" customHeight="1" spans="1:2">
      <c r="A10" s="173" t="s">
        <v>715</v>
      </c>
      <c r="B10" s="202">
        <v>166</v>
      </c>
    </row>
    <row r="11" s="159" customFormat="1" ht="18" customHeight="1" spans="1:2">
      <c r="A11" s="173" t="s">
        <v>716</v>
      </c>
      <c r="B11" s="202">
        <v>26</v>
      </c>
    </row>
    <row r="12" s="159" customFormat="1" ht="18" customHeight="1" spans="1:2">
      <c r="A12" s="173" t="s">
        <v>717</v>
      </c>
      <c r="B12" s="202">
        <v>30</v>
      </c>
    </row>
    <row r="13" s="159" customFormat="1" ht="18" customHeight="1" spans="1:2">
      <c r="A13" s="173" t="s">
        <v>718</v>
      </c>
      <c r="B13" s="202">
        <v>108</v>
      </c>
    </row>
    <row r="14" s="159" customFormat="1" ht="18" customHeight="1" spans="1:2">
      <c r="A14" s="173" t="s">
        <v>719</v>
      </c>
      <c r="B14" s="202">
        <v>25</v>
      </c>
    </row>
    <row r="15" s="159" customFormat="1" ht="18" customHeight="1" spans="1:2">
      <c r="A15" s="173" t="s">
        <v>720</v>
      </c>
      <c r="B15" s="202">
        <v>0</v>
      </c>
    </row>
    <row r="16" s="159" customFormat="1" ht="18" customHeight="1" spans="1:2">
      <c r="A16" s="173" t="s">
        <v>721</v>
      </c>
      <c r="B16" s="202">
        <v>8</v>
      </c>
    </row>
    <row r="17" s="159" customFormat="1" ht="18" customHeight="1" spans="1:2">
      <c r="A17" s="173" t="s">
        <v>722</v>
      </c>
      <c r="B17" s="202">
        <v>35</v>
      </c>
    </row>
    <row r="18" s="159" customFormat="1" ht="18" customHeight="1" spans="1:2">
      <c r="A18" s="232" t="s">
        <v>723</v>
      </c>
      <c r="B18" s="202">
        <f>SUM(B19:B26)</f>
        <v>3991</v>
      </c>
    </row>
    <row r="19" s="159" customFormat="1" ht="18" customHeight="1" spans="1:2">
      <c r="A19" s="173" t="s">
        <v>712</v>
      </c>
      <c r="B19" s="202">
        <v>3316</v>
      </c>
    </row>
    <row r="20" s="159" customFormat="1" ht="18" customHeight="1" spans="1:2">
      <c r="A20" s="173" t="s">
        <v>713</v>
      </c>
      <c r="B20" s="202">
        <v>334</v>
      </c>
    </row>
    <row r="21" s="159" customFormat="1" ht="18" customHeight="1" spans="1:2">
      <c r="A21" s="173" t="s">
        <v>714</v>
      </c>
      <c r="B21" s="202">
        <v>0</v>
      </c>
    </row>
    <row r="22" s="159" customFormat="1" ht="18" customHeight="1" spans="1:2">
      <c r="A22" s="173" t="s">
        <v>724</v>
      </c>
      <c r="B22" s="202">
        <v>119</v>
      </c>
    </row>
    <row r="23" s="159" customFormat="1" ht="18" customHeight="1" spans="1:2">
      <c r="A23" s="173" t="s">
        <v>725</v>
      </c>
      <c r="B23" s="202">
        <v>81</v>
      </c>
    </row>
    <row r="24" s="159" customFormat="1" ht="18" customHeight="1" spans="1:2">
      <c r="A24" s="173" t="s">
        <v>726</v>
      </c>
      <c r="B24" s="202">
        <v>64</v>
      </c>
    </row>
    <row r="25" s="159" customFormat="1" ht="18" customHeight="1" spans="1:2">
      <c r="A25" s="173" t="s">
        <v>721</v>
      </c>
      <c r="B25" s="202">
        <v>0</v>
      </c>
    </row>
    <row r="26" s="159" customFormat="1" ht="18" customHeight="1" spans="1:2">
      <c r="A26" s="173" t="s">
        <v>727</v>
      </c>
      <c r="B26" s="202">
        <v>77</v>
      </c>
    </row>
    <row r="27" s="159" customFormat="1" ht="18" customHeight="1" spans="1:2">
      <c r="A27" s="232" t="s">
        <v>728</v>
      </c>
      <c r="B27" s="202">
        <f>SUM(B28:B37)</f>
        <v>77351</v>
      </c>
    </row>
    <row r="28" s="159" customFormat="1" ht="18" customHeight="1" spans="1:2">
      <c r="A28" s="173" t="s">
        <v>712</v>
      </c>
      <c r="B28" s="202">
        <v>38745</v>
      </c>
    </row>
    <row r="29" s="159" customFormat="1" ht="18" customHeight="1" spans="1:2">
      <c r="A29" s="173" t="s">
        <v>713</v>
      </c>
      <c r="B29" s="202">
        <v>25416</v>
      </c>
    </row>
    <row r="30" s="159" customFormat="1" ht="15.5" customHeight="1" spans="1:2">
      <c r="A30" s="173" t="s">
        <v>714</v>
      </c>
      <c r="B30" s="202">
        <v>7633</v>
      </c>
    </row>
    <row r="31" spans="1:2">
      <c r="A31" s="173" t="s">
        <v>729</v>
      </c>
      <c r="B31" s="202">
        <v>3</v>
      </c>
    </row>
    <row r="32" spans="1:2">
      <c r="A32" s="173" t="s">
        <v>730</v>
      </c>
      <c r="B32" s="202">
        <v>54</v>
      </c>
    </row>
    <row r="33" spans="1:2">
      <c r="A33" s="173" t="s">
        <v>731</v>
      </c>
      <c r="B33" s="202">
        <v>34</v>
      </c>
    </row>
    <row r="34" spans="1:2">
      <c r="A34" s="173" t="s">
        <v>732</v>
      </c>
      <c r="B34" s="202">
        <v>1033</v>
      </c>
    </row>
    <row r="35" spans="1:2">
      <c r="A35" s="173" t="s">
        <v>733</v>
      </c>
      <c r="B35" s="202">
        <v>0</v>
      </c>
    </row>
    <row r="36" spans="1:2">
      <c r="A36" s="173" t="s">
        <v>721</v>
      </c>
      <c r="B36" s="202">
        <v>400</v>
      </c>
    </row>
    <row r="37" spans="1:2">
      <c r="A37" s="173" t="s">
        <v>734</v>
      </c>
      <c r="B37" s="202">
        <v>4033</v>
      </c>
    </row>
    <row r="38" spans="1:2">
      <c r="A38" s="232" t="s">
        <v>735</v>
      </c>
      <c r="B38" s="202">
        <f>SUM(B39:B48)</f>
        <v>8759</v>
      </c>
    </row>
    <row r="39" spans="1:2">
      <c r="A39" s="173" t="s">
        <v>712</v>
      </c>
      <c r="B39" s="202">
        <v>2950</v>
      </c>
    </row>
    <row r="40" spans="1:2">
      <c r="A40" s="173" t="s">
        <v>713</v>
      </c>
      <c r="B40" s="202">
        <v>3185</v>
      </c>
    </row>
    <row r="41" spans="1:2">
      <c r="A41" s="173" t="s">
        <v>714</v>
      </c>
      <c r="B41" s="202">
        <v>0</v>
      </c>
    </row>
    <row r="42" spans="1:2">
      <c r="A42" s="173" t="s">
        <v>736</v>
      </c>
      <c r="B42" s="202">
        <v>60</v>
      </c>
    </row>
    <row r="43" spans="1:2">
      <c r="A43" s="173" t="s">
        <v>737</v>
      </c>
      <c r="B43" s="202">
        <v>51</v>
      </c>
    </row>
    <row r="44" spans="1:2">
      <c r="A44" s="173" t="s">
        <v>738</v>
      </c>
      <c r="B44" s="202">
        <v>18</v>
      </c>
    </row>
    <row r="45" spans="1:2">
      <c r="A45" s="173" t="s">
        <v>739</v>
      </c>
      <c r="B45" s="202">
        <v>10</v>
      </c>
    </row>
    <row r="46" spans="1:2">
      <c r="A46" s="173" t="s">
        <v>740</v>
      </c>
      <c r="B46" s="202">
        <v>112</v>
      </c>
    </row>
    <row r="47" spans="1:2">
      <c r="A47" s="173" t="s">
        <v>721</v>
      </c>
      <c r="B47" s="202">
        <v>91</v>
      </c>
    </row>
    <row r="48" spans="1:2">
      <c r="A48" s="173" t="s">
        <v>741</v>
      </c>
      <c r="B48" s="202">
        <v>2282</v>
      </c>
    </row>
    <row r="49" spans="1:2">
      <c r="A49" s="232" t="s">
        <v>742</v>
      </c>
      <c r="B49" s="202">
        <f>SUM(B50:B59)</f>
        <v>2809</v>
      </c>
    </row>
    <row r="50" spans="1:2">
      <c r="A50" s="173" t="s">
        <v>712</v>
      </c>
      <c r="B50" s="202">
        <v>1138</v>
      </c>
    </row>
    <row r="51" spans="1:2">
      <c r="A51" s="173" t="s">
        <v>713</v>
      </c>
      <c r="B51" s="202">
        <v>166</v>
      </c>
    </row>
    <row r="52" spans="1:2">
      <c r="A52" s="173" t="s">
        <v>714</v>
      </c>
      <c r="B52" s="202">
        <v>0</v>
      </c>
    </row>
    <row r="53" spans="1:2">
      <c r="A53" s="173" t="s">
        <v>743</v>
      </c>
      <c r="B53" s="202">
        <v>0</v>
      </c>
    </row>
    <row r="54" spans="1:2">
      <c r="A54" s="173" t="s">
        <v>744</v>
      </c>
      <c r="B54" s="202">
        <v>94</v>
      </c>
    </row>
    <row r="55" spans="1:2">
      <c r="A55" s="173" t="s">
        <v>745</v>
      </c>
      <c r="B55" s="202">
        <v>0</v>
      </c>
    </row>
    <row r="56" spans="1:2">
      <c r="A56" s="173" t="s">
        <v>746</v>
      </c>
      <c r="B56" s="202">
        <v>205</v>
      </c>
    </row>
    <row r="57" spans="1:2">
      <c r="A57" s="173" t="s">
        <v>747</v>
      </c>
      <c r="B57" s="202">
        <v>306</v>
      </c>
    </row>
    <row r="58" spans="1:2">
      <c r="A58" s="173" t="s">
        <v>721</v>
      </c>
      <c r="B58" s="202">
        <v>0</v>
      </c>
    </row>
    <row r="59" spans="1:2">
      <c r="A59" s="173" t="s">
        <v>748</v>
      </c>
      <c r="B59" s="202">
        <v>900</v>
      </c>
    </row>
    <row r="60" spans="1:2">
      <c r="A60" s="232" t="s">
        <v>749</v>
      </c>
      <c r="B60" s="202">
        <f>SUM(B61:B70)</f>
        <v>10085</v>
      </c>
    </row>
    <row r="61" spans="1:2">
      <c r="A61" s="173" t="s">
        <v>712</v>
      </c>
      <c r="B61" s="202">
        <v>4193</v>
      </c>
    </row>
    <row r="62" spans="1:2">
      <c r="A62" s="173" t="s">
        <v>713</v>
      </c>
      <c r="B62" s="202">
        <v>1173</v>
      </c>
    </row>
    <row r="63" spans="1:2">
      <c r="A63" s="173" t="s">
        <v>714</v>
      </c>
      <c r="B63" s="202">
        <v>25</v>
      </c>
    </row>
    <row r="64" spans="1:2">
      <c r="A64" s="173" t="s">
        <v>750</v>
      </c>
      <c r="B64" s="202">
        <v>359</v>
      </c>
    </row>
    <row r="65" spans="1:2">
      <c r="A65" s="173" t="s">
        <v>751</v>
      </c>
      <c r="B65" s="202">
        <v>106</v>
      </c>
    </row>
    <row r="66" spans="1:2">
      <c r="A66" s="173" t="s">
        <v>752</v>
      </c>
      <c r="B66" s="202">
        <v>2</v>
      </c>
    </row>
    <row r="67" spans="1:2">
      <c r="A67" s="173" t="s">
        <v>753</v>
      </c>
      <c r="B67" s="202">
        <v>352</v>
      </c>
    </row>
    <row r="68" spans="1:2">
      <c r="A68" s="173" t="s">
        <v>754</v>
      </c>
      <c r="B68" s="202">
        <v>815</v>
      </c>
    </row>
    <row r="69" spans="1:2">
      <c r="A69" s="173" t="s">
        <v>721</v>
      </c>
      <c r="B69" s="202">
        <v>2518</v>
      </c>
    </row>
    <row r="70" spans="1:2">
      <c r="A70" s="173" t="s">
        <v>755</v>
      </c>
      <c r="B70" s="202">
        <v>542</v>
      </c>
    </row>
    <row r="71" spans="1:2">
      <c r="A71" s="232" t="s">
        <v>756</v>
      </c>
      <c r="B71" s="202">
        <f>SUM(B72:B78)</f>
        <v>11708</v>
      </c>
    </row>
    <row r="72" spans="1:2">
      <c r="A72" s="173" t="s">
        <v>712</v>
      </c>
      <c r="B72" s="202">
        <v>4190</v>
      </c>
    </row>
    <row r="73" spans="1:2">
      <c r="A73" s="173" t="s">
        <v>713</v>
      </c>
      <c r="B73" s="202">
        <v>2888</v>
      </c>
    </row>
    <row r="74" spans="1:2">
      <c r="A74" s="173" t="s">
        <v>714</v>
      </c>
      <c r="B74" s="202">
        <v>0</v>
      </c>
    </row>
    <row r="75" spans="1:2">
      <c r="A75" s="173" t="s">
        <v>753</v>
      </c>
      <c r="B75" s="202">
        <v>0</v>
      </c>
    </row>
    <row r="76" spans="1:2">
      <c r="A76" s="173" t="s">
        <v>757</v>
      </c>
      <c r="B76" s="202">
        <v>2649</v>
      </c>
    </row>
    <row r="77" spans="1:2">
      <c r="A77" s="173" t="s">
        <v>721</v>
      </c>
      <c r="B77" s="202">
        <v>0</v>
      </c>
    </row>
    <row r="78" spans="1:2">
      <c r="A78" s="173" t="s">
        <v>758</v>
      </c>
      <c r="B78" s="202">
        <v>1981</v>
      </c>
    </row>
    <row r="79" spans="1:2">
      <c r="A79" s="232" t="s">
        <v>759</v>
      </c>
      <c r="B79" s="202">
        <f>SUM(B80:B87)</f>
        <v>2391</v>
      </c>
    </row>
    <row r="80" spans="1:2">
      <c r="A80" s="173" t="s">
        <v>712</v>
      </c>
      <c r="B80" s="202">
        <v>1407</v>
      </c>
    </row>
    <row r="81" spans="1:2">
      <c r="A81" s="173" t="s">
        <v>713</v>
      </c>
      <c r="B81" s="202">
        <v>159</v>
      </c>
    </row>
    <row r="82" spans="1:2">
      <c r="A82" s="173" t="s">
        <v>714</v>
      </c>
      <c r="B82" s="202">
        <v>0</v>
      </c>
    </row>
    <row r="83" spans="1:2">
      <c r="A83" s="173" t="s">
        <v>760</v>
      </c>
      <c r="B83" s="202">
        <v>470</v>
      </c>
    </row>
    <row r="84" spans="1:2">
      <c r="A84" s="173" t="s">
        <v>761</v>
      </c>
      <c r="B84" s="202">
        <v>0</v>
      </c>
    </row>
    <row r="85" spans="1:2">
      <c r="A85" s="173" t="s">
        <v>753</v>
      </c>
      <c r="B85" s="202">
        <v>9</v>
      </c>
    </row>
    <row r="86" spans="1:2">
      <c r="A86" s="173" t="s">
        <v>721</v>
      </c>
      <c r="B86" s="202">
        <v>0</v>
      </c>
    </row>
    <row r="87" spans="1:2">
      <c r="A87" s="173" t="s">
        <v>762</v>
      </c>
      <c r="B87" s="202">
        <v>346</v>
      </c>
    </row>
    <row r="88" spans="1:2">
      <c r="A88" s="232" t="s">
        <v>763</v>
      </c>
      <c r="B88" s="202">
        <f>SUM(B89:B100)</f>
        <v>409</v>
      </c>
    </row>
    <row r="89" spans="1:2">
      <c r="A89" s="173" t="s">
        <v>712</v>
      </c>
      <c r="B89" s="202">
        <v>400</v>
      </c>
    </row>
    <row r="90" spans="1:2">
      <c r="A90" s="173" t="s">
        <v>713</v>
      </c>
      <c r="B90" s="202">
        <v>0</v>
      </c>
    </row>
    <row r="91" spans="1:2">
      <c r="A91" s="173" t="s">
        <v>714</v>
      </c>
      <c r="B91" s="202">
        <v>0</v>
      </c>
    </row>
    <row r="92" spans="1:2">
      <c r="A92" s="173" t="s">
        <v>764</v>
      </c>
      <c r="B92" s="202">
        <v>0</v>
      </c>
    </row>
    <row r="93" spans="1:2">
      <c r="A93" s="173" t="s">
        <v>765</v>
      </c>
      <c r="B93" s="202">
        <v>9</v>
      </c>
    </row>
    <row r="94" spans="1:2">
      <c r="A94" s="173" t="s">
        <v>753</v>
      </c>
      <c r="B94" s="202">
        <v>0</v>
      </c>
    </row>
    <row r="95" spans="1:2">
      <c r="A95" s="173" t="s">
        <v>766</v>
      </c>
      <c r="B95" s="202">
        <v>0</v>
      </c>
    </row>
    <row r="96" spans="1:2">
      <c r="A96" s="173" t="s">
        <v>767</v>
      </c>
      <c r="B96" s="202">
        <v>0</v>
      </c>
    </row>
    <row r="97" spans="1:2">
      <c r="A97" s="173" t="s">
        <v>768</v>
      </c>
      <c r="B97" s="202">
        <v>0</v>
      </c>
    </row>
    <row r="98" spans="1:2">
      <c r="A98" s="173" t="s">
        <v>769</v>
      </c>
      <c r="B98" s="202">
        <v>0</v>
      </c>
    </row>
    <row r="99" spans="1:2">
      <c r="A99" s="173" t="s">
        <v>721</v>
      </c>
      <c r="B99" s="202">
        <v>0</v>
      </c>
    </row>
    <row r="100" spans="1:2">
      <c r="A100" s="173" t="s">
        <v>770</v>
      </c>
      <c r="B100" s="202">
        <v>0</v>
      </c>
    </row>
    <row r="101" spans="1:2">
      <c r="A101" s="232" t="s">
        <v>771</v>
      </c>
      <c r="B101" s="202">
        <f>SUM(B102:B109)</f>
        <v>9032</v>
      </c>
    </row>
    <row r="102" spans="1:2">
      <c r="A102" s="173" t="s">
        <v>712</v>
      </c>
      <c r="B102" s="202">
        <v>6759</v>
      </c>
    </row>
    <row r="103" spans="1:2">
      <c r="A103" s="173" t="s">
        <v>713</v>
      </c>
      <c r="B103" s="202">
        <v>1965</v>
      </c>
    </row>
    <row r="104" spans="1:2">
      <c r="A104" s="173" t="s">
        <v>714</v>
      </c>
      <c r="B104" s="202">
        <v>0</v>
      </c>
    </row>
    <row r="105" spans="1:2">
      <c r="A105" s="173" t="s">
        <v>772</v>
      </c>
      <c r="B105" s="202">
        <v>35</v>
      </c>
    </row>
    <row r="106" spans="1:2">
      <c r="A106" s="173" t="s">
        <v>773</v>
      </c>
      <c r="B106" s="202">
        <v>0</v>
      </c>
    </row>
    <row r="107" spans="1:2">
      <c r="A107" s="173" t="s">
        <v>774</v>
      </c>
      <c r="B107" s="202">
        <v>82</v>
      </c>
    </row>
    <row r="108" spans="1:2">
      <c r="A108" s="173" t="s">
        <v>721</v>
      </c>
      <c r="B108" s="202">
        <v>0</v>
      </c>
    </row>
    <row r="109" spans="1:2">
      <c r="A109" s="173" t="s">
        <v>775</v>
      </c>
      <c r="B109" s="202">
        <v>191</v>
      </c>
    </row>
    <row r="110" spans="1:2">
      <c r="A110" s="232" t="s">
        <v>776</v>
      </c>
      <c r="B110" s="202">
        <f>SUM(B111:B120)</f>
        <v>5852</v>
      </c>
    </row>
    <row r="111" spans="1:2">
      <c r="A111" s="173" t="s">
        <v>712</v>
      </c>
      <c r="B111" s="202">
        <v>679</v>
      </c>
    </row>
    <row r="112" spans="1:2">
      <c r="A112" s="173" t="s">
        <v>713</v>
      </c>
      <c r="B112" s="202">
        <v>1791</v>
      </c>
    </row>
    <row r="113" spans="1:2">
      <c r="A113" s="173" t="s">
        <v>714</v>
      </c>
      <c r="B113" s="202">
        <v>0</v>
      </c>
    </row>
    <row r="114" spans="1:2">
      <c r="A114" s="173" t="s">
        <v>777</v>
      </c>
      <c r="B114" s="202">
        <v>0</v>
      </c>
    </row>
    <row r="115" spans="1:2">
      <c r="A115" s="173" t="s">
        <v>778</v>
      </c>
      <c r="B115" s="202">
        <v>0</v>
      </c>
    </row>
    <row r="116" spans="1:2">
      <c r="A116" s="173" t="s">
        <v>779</v>
      </c>
      <c r="B116" s="202">
        <v>0</v>
      </c>
    </row>
    <row r="117" spans="1:2">
      <c r="A117" s="173" t="s">
        <v>780</v>
      </c>
      <c r="B117" s="202">
        <v>0</v>
      </c>
    </row>
    <row r="118" spans="1:2">
      <c r="A118" s="173" t="s">
        <v>781</v>
      </c>
      <c r="B118" s="202">
        <v>782</v>
      </c>
    </row>
    <row r="119" spans="1:2">
      <c r="A119" s="173" t="s">
        <v>721</v>
      </c>
      <c r="B119" s="202">
        <v>1237</v>
      </c>
    </row>
    <row r="120" spans="1:2">
      <c r="A120" s="173" t="s">
        <v>782</v>
      </c>
      <c r="B120" s="202">
        <v>1363</v>
      </c>
    </row>
    <row r="121" spans="1:2">
      <c r="A121" s="232" t="s">
        <v>783</v>
      </c>
      <c r="B121" s="202">
        <f>SUM(B122:B132)</f>
        <v>0</v>
      </c>
    </row>
    <row r="122" spans="1:2">
      <c r="A122" s="173" t="s">
        <v>712</v>
      </c>
      <c r="B122" s="202">
        <v>0</v>
      </c>
    </row>
    <row r="123" spans="1:2">
      <c r="A123" s="173" t="s">
        <v>713</v>
      </c>
      <c r="B123" s="202">
        <v>0</v>
      </c>
    </row>
    <row r="124" spans="1:2">
      <c r="A124" s="173" t="s">
        <v>714</v>
      </c>
      <c r="B124" s="202">
        <v>0</v>
      </c>
    </row>
    <row r="125" spans="1:2">
      <c r="A125" s="173" t="s">
        <v>784</v>
      </c>
      <c r="B125" s="202">
        <v>0</v>
      </c>
    </row>
    <row r="126" spans="1:2">
      <c r="A126" s="173" t="s">
        <v>785</v>
      </c>
      <c r="B126" s="202">
        <v>0</v>
      </c>
    </row>
    <row r="127" spans="1:2">
      <c r="A127" s="173" t="s">
        <v>786</v>
      </c>
      <c r="B127" s="202">
        <v>0</v>
      </c>
    </row>
    <row r="128" spans="1:2">
      <c r="A128" s="173" t="s">
        <v>787</v>
      </c>
      <c r="B128" s="202">
        <v>0</v>
      </c>
    </row>
    <row r="129" spans="1:2">
      <c r="A129" s="173" t="s">
        <v>788</v>
      </c>
      <c r="B129" s="202">
        <v>0</v>
      </c>
    </row>
    <row r="130" spans="1:2">
      <c r="A130" s="173" t="s">
        <v>789</v>
      </c>
      <c r="B130" s="202">
        <v>0</v>
      </c>
    </row>
    <row r="131" spans="1:2">
      <c r="A131" s="173" t="s">
        <v>721</v>
      </c>
      <c r="B131" s="202">
        <v>0</v>
      </c>
    </row>
    <row r="132" spans="1:2">
      <c r="A132" s="173" t="s">
        <v>790</v>
      </c>
      <c r="B132" s="202">
        <v>0</v>
      </c>
    </row>
    <row r="133" spans="1:2">
      <c r="A133" s="232" t="s">
        <v>791</v>
      </c>
      <c r="B133" s="202">
        <f>SUM(B134:B139)</f>
        <v>96</v>
      </c>
    </row>
    <row r="134" spans="1:2">
      <c r="A134" s="173" t="s">
        <v>712</v>
      </c>
      <c r="B134" s="202">
        <v>0</v>
      </c>
    </row>
    <row r="135" spans="1:2">
      <c r="A135" s="173" t="s">
        <v>713</v>
      </c>
      <c r="B135" s="202">
        <v>54</v>
      </c>
    </row>
    <row r="136" spans="1:2">
      <c r="A136" s="173" t="s">
        <v>714</v>
      </c>
      <c r="B136" s="202">
        <v>0</v>
      </c>
    </row>
    <row r="137" spans="1:2">
      <c r="A137" s="173" t="s">
        <v>792</v>
      </c>
      <c r="B137" s="202">
        <v>39</v>
      </c>
    </row>
    <row r="138" spans="1:2">
      <c r="A138" s="173" t="s">
        <v>721</v>
      </c>
      <c r="B138" s="202">
        <v>0</v>
      </c>
    </row>
    <row r="139" spans="1:2">
      <c r="A139" s="173" t="s">
        <v>793</v>
      </c>
      <c r="B139" s="202">
        <v>3</v>
      </c>
    </row>
    <row r="140" spans="1:2">
      <c r="A140" s="232" t="s">
        <v>794</v>
      </c>
      <c r="B140" s="202">
        <f>SUM(B141:B147)</f>
        <v>96</v>
      </c>
    </row>
    <row r="141" spans="1:2">
      <c r="A141" s="173" t="s">
        <v>712</v>
      </c>
      <c r="B141" s="202">
        <v>0</v>
      </c>
    </row>
    <row r="142" spans="1:2">
      <c r="A142" s="173" t="s">
        <v>713</v>
      </c>
      <c r="B142" s="202">
        <v>0</v>
      </c>
    </row>
    <row r="143" spans="1:2">
      <c r="A143" s="173" t="s">
        <v>714</v>
      </c>
      <c r="B143" s="202">
        <v>0</v>
      </c>
    </row>
    <row r="144" spans="1:2">
      <c r="A144" s="173" t="s">
        <v>795</v>
      </c>
      <c r="B144" s="202">
        <v>0</v>
      </c>
    </row>
    <row r="145" spans="1:2">
      <c r="A145" s="173" t="s">
        <v>796</v>
      </c>
      <c r="B145" s="202">
        <v>96</v>
      </c>
    </row>
    <row r="146" spans="1:2">
      <c r="A146" s="173" t="s">
        <v>721</v>
      </c>
      <c r="B146" s="202">
        <v>0</v>
      </c>
    </row>
    <row r="147" spans="1:2">
      <c r="A147" s="173" t="s">
        <v>797</v>
      </c>
      <c r="B147" s="202">
        <v>0</v>
      </c>
    </row>
    <row r="148" spans="1:2">
      <c r="A148" s="232" t="s">
        <v>798</v>
      </c>
      <c r="B148" s="202">
        <f>SUM(B149:B153)</f>
        <v>6286</v>
      </c>
    </row>
    <row r="149" spans="1:2">
      <c r="A149" s="173" t="s">
        <v>712</v>
      </c>
      <c r="B149" s="202">
        <v>500</v>
      </c>
    </row>
    <row r="150" spans="1:2">
      <c r="A150" s="173" t="s">
        <v>713</v>
      </c>
      <c r="B150" s="202">
        <v>23</v>
      </c>
    </row>
    <row r="151" spans="1:2">
      <c r="A151" s="173" t="s">
        <v>714</v>
      </c>
      <c r="B151" s="202">
        <v>0</v>
      </c>
    </row>
    <row r="152" spans="1:2">
      <c r="A152" s="173" t="s">
        <v>799</v>
      </c>
      <c r="B152" s="202">
        <v>5748</v>
      </c>
    </row>
    <row r="153" spans="1:2">
      <c r="A153" s="173" t="s">
        <v>800</v>
      </c>
      <c r="B153" s="202">
        <v>15</v>
      </c>
    </row>
    <row r="154" spans="1:2">
      <c r="A154" s="232" t="s">
        <v>801</v>
      </c>
      <c r="B154" s="202">
        <f>SUM(B155:B160)</f>
        <v>631</v>
      </c>
    </row>
    <row r="155" spans="1:2">
      <c r="A155" s="173" t="s">
        <v>712</v>
      </c>
      <c r="B155" s="202">
        <v>350</v>
      </c>
    </row>
    <row r="156" spans="1:2">
      <c r="A156" s="173" t="s">
        <v>713</v>
      </c>
      <c r="B156" s="202">
        <v>192</v>
      </c>
    </row>
    <row r="157" spans="1:2">
      <c r="A157" s="173" t="s">
        <v>714</v>
      </c>
      <c r="B157" s="202">
        <v>0</v>
      </c>
    </row>
    <row r="158" spans="1:2">
      <c r="A158" s="173" t="s">
        <v>726</v>
      </c>
      <c r="B158" s="202">
        <v>0</v>
      </c>
    </row>
    <row r="159" spans="1:2">
      <c r="A159" s="173" t="s">
        <v>721</v>
      </c>
      <c r="B159" s="202">
        <v>0</v>
      </c>
    </row>
    <row r="160" spans="1:2">
      <c r="A160" s="173" t="s">
        <v>802</v>
      </c>
      <c r="B160" s="202">
        <v>89</v>
      </c>
    </row>
    <row r="161" spans="1:2">
      <c r="A161" s="232" t="s">
        <v>803</v>
      </c>
      <c r="B161" s="202">
        <f>SUM(B162:B167)</f>
        <v>3270</v>
      </c>
    </row>
    <row r="162" spans="1:2">
      <c r="A162" s="173" t="s">
        <v>712</v>
      </c>
      <c r="B162" s="202">
        <v>1546</v>
      </c>
    </row>
    <row r="163" spans="1:2">
      <c r="A163" s="173" t="s">
        <v>713</v>
      </c>
      <c r="B163" s="202">
        <v>1177</v>
      </c>
    </row>
    <row r="164" spans="1:2">
      <c r="A164" s="173" t="s">
        <v>714</v>
      </c>
      <c r="B164" s="202">
        <v>0</v>
      </c>
    </row>
    <row r="165" spans="1:2">
      <c r="A165" s="173" t="s">
        <v>804</v>
      </c>
      <c r="B165" s="202">
        <v>142</v>
      </c>
    </row>
    <row r="166" spans="1:2">
      <c r="A166" s="173" t="s">
        <v>721</v>
      </c>
      <c r="B166" s="202">
        <v>168</v>
      </c>
    </row>
    <row r="167" spans="1:2">
      <c r="A167" s="173" t="s">
        <v>805</v>
      </c>
      <c r="B167" s="202">
        <v>237</v>
      </c>
    </row>
    <row r="168" spans="1:2">
      <c r="A168" s="232" t="s">
        <v>806</v>
      </c>
      <c r="B168" s="202">
        <f>SUM(B169:B174)</f>
        <v>10982</v>
      </c>
    </row>
    <row r="169" spans="1:2">
      <c r="A169" s="173" t="s">
        <v>712</v>
      </c>
      <c r="B169" s="202">
        <v>4951</v>
      </c>
    </row>
    <row r="170" spans="1:2">
      <c r="A170" s="173" t="s">
        <v>713</v>
      </c>
      <c r="B170" s="202">
        <v>5947</v>
      </c>
    </row>
    <row r="171" spans="1:2">
      <c r="A171" s="173" t="s">
        <v>714</v>
      </c>
      <c r="B171" s="202">
        <v>0</v>
      </c>
    </row>
    <row r="172" spans="1:2">
      <c r="A172" s="173" t="s">
        <v>807</v>
      </c>
      <c r="B172" s="202">
        <v>0</v>
      </c>
    </row>
    <row r="173" spans="1:2">
      <c r="A173" s="173" t="s">
        <v>721</v>
      </c>
      <c r="B173" s="202">
        <v>0</v>
      </c>
    </row>
    <row r="174" spans="1:2">
      <c r="A174" s="173" t="s">
        <v>808</v>
      </c>
      <c r="B174" s="202">
        <v>84</v>
      </c>
    </row>
    <row r="175" spans="1:2">
      <c r="A175" s="232" t="s">
        <v>809</v>
      </c>
      <c r="B175" s="202">
        <f>SUM(B176:B181)</f>
        <v>5722</v>
      </c>
    </row>
    <row r="176" spans="1:2">
      <c r="A176" s="173" t="s">
        <v>712</v>
      </c>
      <c r="B176" s="202">
        <v>1584</v>
      </c>
    </row>
    <row r="177" spans="1:2">
      <c r="A177" s="173" t="s">
        <v>713</v>
      </c>
      <c r="B177" s="202">
        <v>1886</v>
      </c>
    </row>
    <row r="178" spans="1:2">
      <c r="A178" s="173" t="s">
        <v>714</v>
      </c>
      <c r="B178" s="202">
        <v>0</v>
      </c>
    </row>
    <row r="179" spans="1:2">
      <c r="A179" s="173" t="s">
        <v>810</v>
      </c>
      <c r="B179" s="202">
        <v>52</v>
      </c>
    </row>
    <row r="180" spans="1:2">
      <c r="A180" s="173" t="s">
        <v>721</v>
      </c>
      <c r="B180" s="202">
        <v>63</v>
      </c>
    </row>
    <row r="181" spans="1:2">
      <c r="A181" s="173" t="s">
        <v>811</v>
      </c>
      <c r="B181" s="202">
        <v>2137</v>
      </c>
    </row>
    <row r="182" spans="1:2">
      <c r="A182" s="232" t="s">
        <v>812</v>
      </c>
      <c r="B182" s="202">
        <f>SUM(B183:B188)</f>
        <v>3096</v>
      </c>
    </row>
    <row r="183" spans="1:2">
      <c r="A183" s="173" t="s">
        <v>712</v>
      </c>
      <c r="B183" s="202">
        <v>1422</v>
      </c>
    </row>
    <row r="184" spans="1:2">
      <c r="A184" s="173" t="s">
        <v>713</v>
      </c>
      <c r="B184" s="202">
        <v>1382</v>
      </c>
    </row>
    <row r="185" spans="1:2">
      <c r="A185" s="173" t="s">
        <v>714</v>
      </c>
      <c r="B185" s="202">
        <v>0</v>
      </c>
    </row>
    <row r="186" spans="1:2">
      <c r="A186" s="173" t="s">
        <v>813</v>
      </c>
      <c r="B186" s="202">
        <v>64</v>
      </c>
    </row>
    <row r="187" spans="1:2">
      <c r="A187" s="173" t="s">
        <v>721</v>
      </c>
      <c r="B187" s="202">
        <v>30</v>
      </c>
    </row>
    <row r="188" spans="1:2">
      <c r="A188" s="173" t="s">
        <v>814</v>
      </c>
      <c r="B188" s="202">
        <v>198</v>
      </c>
    </row>
    <row r="189" spans="1:2">
      <c r="A189" s="232" t="s">
        <v>815</v>
      </c>
      <c r="B189" s="202">
        <f>SUM(B190:B196)</f>
        <v>1845</v>
      </c>
    </row>
    <row r="190" spans="1:2">
      <c r="A190" s="173" t="s">
        <v>712</v>
      </c>
      <c r="B190" s="202">
        <v>1098</v>
      </c>
    </row>
    <row r="191" spans="1:2">
      <c r="A191" s="173" t="s">
        <v>713</v>
      </c>
      <c r="B191" s="202">
        <v>452</v>
      </c>
    </row>
    <row r="192" spans="1:2">
      <c r="A192" s="173" t="s">
        <v>714</v>
      </c>
      <c r="B192" s="202">
        <v>0</v>
      </c>
    </row>
    <row r="193" spans="1:2">
      <c r="A193" s="173" t="s">
        <v>816</v>
      </c>
      <c r="B193" s="202">
        <v>45</v>
      </c>
    </row>
    <row r="194" spans="1:2">
      <c r="A194" s="173" t="s">
        <v>817</v>
      </c>
      <c r="B194" s="202">
        <v>12</v>
      </c>
    </row>
    <row r="195" spans="1:2">
      <c r="A195" s="173" t="s">
        <v>721</v>
      </c>
      <c r="B195" s="202">
        <v>0</v>
      </c>
    </row>
    <row r="196" spans="1:2">
      <c r="A196" s="173" t="s">
        <v>818</v>
      </c>
      <c r="B196" s="202">
        <v>238</v>
      </c>
    </row>
    <row r="197" spans="1:2">
      <c r="A197" s="232" t="s">
        <v>819</v>
      </c>
      <c r="B197" s="202">
        <f>SUM(B198:B202)</f>
        <v>246</v>
      </c>
    </row>
    <row r="198" spans="1:2">
      <c r="A198" s="173" t="s">
        <v>712</v>
      </c>
      <c r="B198" s="202">
        <v>195</v>
      </c>
    </row>
    <row r="199" spans="1:2">
      <c r="A199" s="173" t="s">
        <v>713</v>
      </c>
      <c r="B199" s="202">
        <v>4</v>
      </c>
    </row>
    <row r="200" spans="1:2">
      <c r="A200" s="173" t="s">
        <v>714</v>
      </c>
      <c r="B200" s="202">
        <v>0</v>
      </c>
    </row>
    <row r="201" spans="1:2">
      <c r="A201" s="173" t="s">
        <v>721</v>
      </c>
      <c r="B201" s="202">
        <v>0</v>
      </c>
    </row>
    <row r="202" spans="1:2">
      <c r="A202" s="173" t="s">
        <v>820</v>
      </c>
      <c r="B202" s="202">
        <v>47</v>
      </c>
    </row>
    <row r="203" spans="1:2">
      <c r="A203" s="232" t="s">
        <v>821</v>
      </c>
      <c r="B203" s="202">
        <f>SUM(B204:B208)</f>
        <v>837</v>
      </c>
    </row>
    <row r="204" spans="1:2">
      <c r="A204" s="173" t="s">
        <v>712</v>
      </c>
      <c r="B204" s="202">
        <v>3</v>
      </c>
    </row>
    <row r="205" spans="1:2">
      <c r="A205" s="173" t="s">
        <v>713</v>
      </c>
      <c r="B205" s="202">
        <v>363</v>
      </c>
    </row>
    <row r="206" spans="1:2">
      <c r="A206" s="173" t="s">
        <v>714</v>
      </c>
      <c r="B206" s="202">
        <v>0</v>
      </c>
    </row>
    <row r="207" spans="1:2">
      <c r="A207" s="173" t="s">
        <v>721</v>
      </c>
      <c r="B207" s="202">
        <v>0</v>
      </c>
    </row>
    <row r="208" spans="1:2">
      <c r="A208" s="173" t="s">
        <v>822</v>
      </c>
      <c r="B208" s="202">
        <v>471</v>
      </c>
    </row>
    <row r="209" spans="1:2">
      <c r="A209" s="232" t="s">
        <v>823</v>
      </c>
      <c r="B209" s="202">
        <f>SUM(B210:B215)</f>
        <v>0</v>
      </c>
    </row>
    <row r="210" spans="1:2">
      <c r="A210" s="173" t="s">
        <v>712</v>
      </c>
      <c r="B210" s="202">
        <v>0</v>
      </c>
    </row>
    <row r="211" spans="1:2">
      <c r="A211" s="173" t="s">
        <v>713</v>
      </c>
      <c r="B211" s="202">
        <v>0</v>
      </c>
    </row>
    <row r="212" spans="1:2">
      <c r="A212" s="173" t="s">
        <v>714</v>
      </c>
      <c r="B212" s="202">
        <v>0</v>
      </c>
    </row>
    <row r="213" spans="1:2">
      <c r="A213" s="173" t="s">
        <v>824</v>
      </c>
      <c r="B213" s="202">
        <v>0</v>
      </c>
    </row>
    <row r="214" spans="1:2">
      <c r="A214" s="173" t="s">
        <v>721</v>
      </c>
      <c r="B214" s="202">
        <v>0</v>
      </c>
    </row>
    <row r="215" spans="1:2">
      <c r="A215" s="173" t="s">
        <v>825</v>
      </c>
      <c r="B215" s="202">
        <v>0</v>
      </c>
    </row>
    <row r="216" spans="1:2">
      <c r="A216" s="232" t="s">
        <v>826</v>
      </c>
      <c r="B216" s="202">
        <f>SUM(B217:B230)</f>
        <v>13320</v>
      </c>
    </row>
    <row r="217" spans="1:2">
      <c r="A217" s="173" t="s">
        <v>712</v>
      </c>
      <c r="B217" s="202">
        <v>9091</v>
      </c>
    </row>
    <row r="218" spans="1:2">
      <c r="A218" s="173" t="s">
        <v>713</v>
      </c>
      <c r="B218" s="202">
        <v>449</v>
      </c>
    </row>
    <row r="219" spans="1:2">
      <c r="A219" s="173" t="s">
        <v>714</v>
      </c>
      <c r="B219" s="202">
        <v>52</v>
      </c>
    </row>
    <row r="220" spans="1:2">
      <c r="A220" s="173" t="s">
        <v>827</v>
      </c>
      <c r="B220" s="202">
        <v>482</v>
      </c>
    </row>
    <row r="221" spans="1:2">
      <c r="A221" s="173" t="s">
        <v>828</v>
      </c>
      <c r="B221" s="202">
        <v>236</v>
      </c>
    </row>
    <row r="222" spans="1:2">
      <c r="A222" s="173" t="s">
        <v>753</v>
      </c>
      <c r="B222" s="202">
        <v>0</v>
      </c>
    </row>
    <row r="223" spans="1:2">
      <c r="A223" s="173" t="s">
        <v>829</v>
      </c>
      <c r="B223" s="202">
        <v>0</v>
      </c>
    </row>
    <row r="224" spans="1:2">
      <c r="A224" s="173" t="s">
        <v>830</v>
      </c>
      <c r="B224" s="202">
        <v>67</v>
      </c>
    </row>
    <row r="225" spans="1:2">
      <c r="A225" s="173" t="s">
        <v>831</v>
      </c>
      <c r="B225" s="202">
        <v>0</v>
      </c>
    </row>
    <row r="226" spans="1:2">
      <c r="A226" s="173" t="s">
        <v>832</v>
      </c>
      <c r="B226" s="202">
        <v>0</v>
      </c>
    </row>
    <row r="227" spans="1:2">
      <c r="A227" s="173" t="s">
        <v>833</v>
      </c>
      <c r="B227" s="202">
        <v>417</v>
      </c>
    </row>
    <row r="228" spans="1:2">
      <c r="A228" s="173" t="s">
        <v>834</v>
      </c>
      <c r="B228" s="202">
        <v>908</v>
      </c>
    </row>
    <row r="229" spans="1:2">
      <c r="A229" s="173" t="s">
        <v>721</v>
      </c>
      <c r="B229" s="202">
        <v>1041</v>
      </c>
    </row>
    <row r="230" spans="1:2">
      <c r="A230" s="173" t="s">
        <v>835</v>
      </c>
      <c r="B230" s="202">
        <v>577</v>
      </c>
    </row>
    <row r="231" spans="1:2">
      <c r="A231" s="232" t="s">
        <v>836</v>
      </c>
      <c r="B231" s="202">
        <f>SUM(B232:B233)</f>
        <v>9663</v>
      </c>
    </row>
    <row r="232" spans="1:2">
      <c r="A232" s="173" t="s">
        <v>837</v>
      </c>
      <c r="B232" s="202">
        <v>0</v>
      </c>
    </row>
    <row r="233" spans="1:2">
      <c r="A233" s="173" t="s">
        <v>838</v>
      </c>
      <c r="B233" s="202">
        <v>9663</v>
      </c>
    </row>
    <row r="234" spans="1:2">
      <c r="A234" s="232" t="s">
        <v>839</v>
      </c>
      <c r="B234" s="202">
        <f>SUM(B235,B242,B245,B248,B254,B259,B261,B266,B272)</f>
        <v>0</v>
      </c>
    </row>
    <row r="235" spans="1:2">
      <c r="A235" s="232" t="s">
        <v>840</v>
      </c>
      <c r="B235" s="202">
        <f>SUM(B236:B241)</f>
        <v>0</v>
      </c>
    </row>
    <row r="236" spans="1:2">
      <c r="A236" s="173" t="s">
        <v>712</v>
      </c>
      <c r="B236" s="202">
        <v>0</v>
      </c>
    </row>
    <row r="237" spans="1:2">
      <c r="A237" s="173" t="s">
        <v>713</v>
      </c>
      <c r="B237" s="202">
        <v>0</v>
      </c>
    </row>
    <row r="238" spans="1:2">
      <c r="A238" s="173" t="s">
        <v>714</v>
      </c>
      <c r="B238" s="202">
        <v>0</v>
      </c>
    </row>
    <row r="239" spans="1:2">
      <c r="A239" s="173" t="s">
        <v>807</v>
      </c>
      <c r="B239" s="202">
        <v>0</v>
      </c>
    </row>
    <row r="240" spans="1:2">
      <c r="A240" s="173" t="s">
        <v>721</v>
      </c>
      <c r="B240" s="202">
        <v>0</v>
      </c>
    </row>
    <row r="241" spans="1:2">
      <c r="A241" s="173" t="s">
        <v>841</v>
      </c>
      <c r="B241" s="202">
        <v>0</v>
      </c>
    </row>
    <row r="242" spans="1:2">
      <c r="A242" s="232" t="s">
        <v>842</v>
      </c>
      <c r="B242" s="202">
        <f>SUM(B243:B244)</f>
        <v>0</v>
      </c>
    </row>
    <row r="243" spans="1:2">
      <c r="A243" s="173" t="s">
        <v>843</v>
      </c>
      <c r="B243" s="202">
        <v>0</v>
      </c>
    </row>
    <row r="244" spans="1:2">
      <c r="A244" s="173" t="s">
        <v>844</v>
      </c>
      <c r="B244" s="202">
        <v>0</v>
      </c>
    </row>
    <row r="245" spans="1:2">
      <c r="A245" s="232" t="s">
        <v>845</v>
      </c>
      <c r="B245" s="202">
        <f>SUM(B246:B247)</f>
        <v>0</v>
      </c>
    </row>
    <row r="246" spans="1:2">
      <c r="A246" s="173" t="s">
        <v>846</v>
      </c>
      <c r="B246" s="202">
        <v>0</v>
      </c>
    </row>
    <row r="247" spans="1:2">
      <c r="A247" s="173" t="s">
        <v>847</v>
      </c>
      <c r="B247" s="202">
        <v>0</v>
      </c>
    </row>
    <row r="248" spans="1:2">
      <c r="A248" s="232" t="s">
        <v>848</v>
      </c>
      <c r="B248" s="202">
        <f>SUM(B249:B253)</f>
        <v>0</v>
      </c>
    </row>
    <row r="249" spans="1:2">
      <c r="A249" s="173" t="s">
        <v>849</v>
      </c>
      <c r="B249" s="202">
        <v>0</v>
      </c>
    </row>
    <row r="250" spans="1:2">
      <c r="A250" s="173" t="s">
        <v>850</v>
      </c>
      <c r="B250" s="202">
        <v>0</v>
      </c>
    </row>
    <row r="251" spans="1:2">
      <c r="A251" s="173" t="s">
        <v>851</v>
      </c>
      <c r="B251" s="202">
        <v>0</v>
      </c>
    </row>
    <row r="252" spans="1:2">
      <c r="A252" s="173" t="s">
        <v>852</v>
      </c>
      <c r="B252" s="202">
        <v>0</v>
      </c>
    </row>
    <row r="253" spans="1:2">
      <c r="A253" s="173" t="s">
        <v>853</v>
      </c>
      <c r="B253" s="202">
        <v>0</v>
      </c>
    </row>
    <row r="254" spans="1:2">
      <c r="A254" s="232" t="s">
        <v>854</v>
      </c>
      <c r="B254" s="202">
        <f>SUM(B255:B258)</f>
        <v>0</v>
      </c>
    </row>
    <row r="255" spans="1:2">
      <c r="A255" s="173" t="s">
        <v>855</v>
      </c>
      <c r="B255" s="202">
        <v>0</v>
      </c>
    </row>
    <row r="256" spans="1:2">
      <c r="A256" s="173" t="s">
        <v>856</v>
      </c>
      <c r="B256" s="202">
        <v>0</v>
      </c>
    </row>
    <row r="257" spans="1:2">
      <c r="A257" s="173" t="s">
        <v>857</v>
      </c>
      <c r="B257" s="202">
        <v>0</v>
      </c>
    </row>
    <row r="258" spans="1:2">
      <c r="A258" s="173" t="s">
        <v>858</v>
      </c>
      <c r="B258" s="202">
        <v>0</v>
      </c>
    </row>
    <row r="259" spans="1:2">
      <c r="A259" s="232" t="s">
        <v>859</v>
      </c>
      <c r="B259" s="202">
        <f>B260</f>
        <v>0</v>
      </c>
    </row>
    <row r="260" spans="1:2">
      <c r="A260" s="173" t="s">
        <v>860</v>
      </c>
      <c r="B260" s="202">
        <v>0</v>
      </c>
    </row>
    <row r="261" spans="1:2">
      <c r="A261" s="232" t="s">
        <v>861</v>
      </c>
      <c r="B261" s="202">
        <f>SUM(B262:B265)</f>
        <v>0</v>
      </c>
    </row>
    <row r="262" spans="1:2">
      <c r="A262" s="173" t="s">
        <v>862</v>
      </c>
      <c r="B262" s="202">
        <v>0</v>
      </c>
    </row>
    <row r="263" spans="1:2">
      <c r="A263" s="173" t="s">
        <v>863</v>
      </c>
      <c r="B263" s="202">
        <v>0</v>
      </c>
    </row>
    <row r="264" spans="1:2">
      <c r="A264" s="173" t="s">
        <v>864</v>
      </c>
      <c r="B264" s="202">
        <v>0</v>
      </c>
    </row>
    <row r="265" spans="1:2">
      <c r="A265" s="173" t="s">
        <v>865</v>
      </c>
      <c r="B265" s="202">
        <v>0</v>
      </c>
    </row>
    <row r="266" spans="1:2">
      <c r="A266" s="232" t="s">
        <v>866</v>
      </c>
      <c r="B266" s="202">
        <f>SUM(B267:B271)</f>
        <v>0</v>
      </c>
    </row>
    <row r="267" spans="1:2">
      <c r="A267" s="173" t="s">
        <v>712</v>
      </c>
      <c r="B267" s="202">
        <v>0</v>
      </c>
    </row>
    <row r="268" spans="1:2">
      <c r="A268" s="173" t="s">
        <v>713</v>
      </c>
      <c r="B268" s="202">
        <v>0</v>
      </c>
    </row>
    <row r="269" spans="1:2">
      <c r="A269" s="173" t="s">
        <v>714</v>
      </c>
      <c r="B269" s="202">
        <v>0</v>
      </c>
    </row>
    <row r="270" spans="1:2">
      <c r="A270" s="173" t="s">
        <v>721</v>
      </c>
      <c r="B270" s="202">
        <v>0</v>
      </c>
    </row>
    <row r="271" spans="1:2">
      <c r="A271" s="173" t="s">
        <v>867</v>
      </c>
      <c r="B271" s="202">
        <v>0</v>
      </c>
    </row>
    <row r="272" spans="1:2">
      <c r="A272" s="232" t="s">
        <v>868</v>
      </c>
      <c r="B272" s="202">
        <f>B273</f>
        <v>0</v>
      </c>
    </row>
    <row r="273" spans="1:2">
      <c r="A273" s="173" t="s">
        <v>869</v>
      </c>
      <c r="B273" s="202">
        <v>0</v>
      </c>
    </row>
    <row r="274" spans="1:2">
      <c r="A274" s="232" t="s">
        <v>870</v>
      </c>
      <c r="B274" s="202">
        <f>SUM(B275,B279,B281,B283,B291)</f>
        <v>3498</v>
      </c>
    </row>
    <row r="275" spans="1:2">
      <c r="A275" s="232" t="s">
        <v>871</v>
      </c>
      <c r="B275" s="202">
        <f>SUM(B276:B278)</f>
        <v>0</v>
      </c>
    </row>
    <row r="276" spans="1:2">
      <c r="A276" s="173" t="s">
        <v>872</v>
      </c>
      <c r="B276" s="202">
        <v>0</v>
      </c>
    </row>
    <row r="277" spans="1:2">
      <c r="A277" s="173" t="s">
        <v>873</v>
      </c>
      <c r="B277" s="202">
        <v>0</v>
      </c>
    </row>
    <row r="278" spans="1:2">
      <c r="A278" s="173" t="s">
        <v>874</v>
      </c>
      <c r="B278" s="202">
        <v>0</v>
      </c>
    </row>
    <row r="279" spans="1:2">
      <c r="A279" s="232" t="s">
        <v>875</v>
      </c>
      <c r="B279" s="202">
        <f>B280</f>
        <v>0</v>
      </c>
    </row>
    <row r="280" spans="1:2">
      <c r="A280" s="173" t="s">
        <v>876</v>
      </c>
      <c r="B280" s="202">
        <v>0</v>
      </c>
    </row>
    <row r="281" spans="1:2">
      <c r="A281" s="232" t="s">
        <v>877</v>
      </c>
      <c r="B281" s="202">
        <f>B282</f>
        <v>0</v>
      </c>
    </row>
    <row r="282" spans="1:2">
      <c r="A282" s="173" t="s">
        <v>878</v>
      </c>
      <c r="B282" s="202">
        <v>0</v>
      </c>
    </row>
    <row r="283" spans="1:2">
      <c r="A283" s="232" t="s">
        <v>879</v>
      </c>
      <c r="B283" s="202">
        <f>SUM(B284:B290)</f>
        <v>3129</v>
      </c>
    </row>
    <row r="284" spans="1:2">
      <c r="A284" s="173" t="s">
        <v>880</v>
      </c>
      <c r="B284" s="202">
        <v>140</v>
      </c>
    </row>
    <row r="285" spans="1:2">
      <c r="A285" s="173" t="s">
        <v>881</v>
      </c>
      <c r="B285" s="202">
        <v>0</v>
      </c>
    </row>
    <row r="286" spans="1:2">
      <c r="A286" s="173" t="s">
        <v>882</v>
      </c>
      <c r="B286" s="202">
        <v>1790</v>
      </c>
    </row>
    <row r="287" spans="1:2">
      <c r="A287" s="173" t="s">
        <v>883</v>
      </c>
      <c r="B287" s="202">
        <v>0</v>
      </c>
    </row>
    <row r="288" spans="1:2">
      <c r="A288" s="173" t="s">
        <v>884</v>
      </c>
      <c r="B288" s="202">
        <v>335</v>
      </c>
    </row>
    <row r="289" spans="1:2">
      <c r="A289" s="173" t="s">
        <v>885</v>
      </c>
      <c r="B289" s="202">
        <v>0</v>
      </c>
    </row>
    <row r="290" spans="1:2">
      <c r="A290" s="173" t="s">
        <v>886</v>
      </c>
      <c r="B290" s="202">
        <v>864</v>
      </c>
    </row>
    <row r="291" spans="1:2">
      <c r="A291" s="232" t="s">
        <v>887</v>
      </c>
      <c r="B291" s="202">
        <f>B292</f>
        <v>369</v>
      </c>
    </row>
    <row r="292" spans="1:2">
      <c r="A292" s="173" t="s">
        <v>888</v>
      </c>
      <c r="B292" s="202">
        <v>369</v>
      </c>
    </row>
    <row r="293" spans="1:2">
      <c r="A293" s="232" t="s">
        <v>889</v>
      </c>
      <c r="B293" s="202">
        <f>SUM(B294,B297,B308,B315,B323,B332,B346,B356,B366,B374,B380)</f>
        <v>73206</v>
      </c>
    </row>
    <row r="294" spans="1:2">
      <c r="A294" s="232" t="s">
        <v>890</v>
      </c>
      <c r="B294" s="202">
        <f>SUM(B295:B296)</f>
        <v>10</v>
      </c>
    </row>
    <row r="295" spans="1:2">
      <c r="A295" s="173" t="s">
        <v>891</v>
      </c>
      <c r="B295" s="202">
        <v>0</v>
      </c>
    </row>
    <row r="296" spans="1:2">
      <c r="A296" s="173" t="s">
        <v>892</v>
      </c>
      <c r="B296" s="202">
        <v>10</v>
      </c>
    </row>
    <row r="297" spans="1:2">
      <c r="A297" s="232" t="s">
        <v>893</v>
      </c>
      <c r="B297" s="202">
        <f>SUM(B298:B307)</f>
        <v>67889</v>
      </c>
    </row>
    <row r="298" spans="1:2">
      <c r="A298" s="173" t="s">
        <v>712</v>
      </c>
      <c r="B298" s="202">
        <v>24852</v>
      </c>
    </row>
    <row r="299" spans="1:2">
      <c r="A299" s="173" t="s">
        <v>713</v>
      </c>
      <c r="B299" s="202">
        <v>40805</v>
      </c>
    </row>
    <row r="300" spans="1:2">
      <c r="A300" s="173" t="s">
        <v>714</v>
      </c>
      <c r="B300" s="202">
        <v>0</v>
      </c>
    </row>
    <row r="301" spans="1:2">
      <c r="A301" s="173" t="s">
        <v>753</v>
      </c>
      <c r="B301" s="202">
        <v>72</v>
      </c>
    </row>
    <row r="302" spans="1:2">
      <c r="A302" s="173" t="s">
        <v>894</v>
      </c>
      <c r="B302" s="202">
        <v>1768</v>
      </c>
    </row>
    <row r="303" spans="1:2">
      <c r="A303" s="173" t="s">
        <v>895</v>
      </c>
      <c r="B303" s="202">
        <v>0</v>
      </c>
    </row>
    <row r="304" spans="1:2">
      <c r="A304" s="173" t="s">
        <v>896</v>
      </c>
      <c r="B304" s="202">
        <v>0</v>
      </c>
    </row>
    <row r="305" spans="1:2">
      <c r="A305" s="173" t="s">
        <v>897</v>
      </c>
      <c r="B305" s="202">
        <v>0</v>
      </c>
    </row>
    <row r="306" spans="1:2">
      <c r="A306" s="173" t="s">
        <v>721</v>
      </c>
      <c r="B306" s="202">
        <v>0</v>
      </c>
    </row>
    <row r="307" spans="1:2">
      <c r="A307" s="173" t="s">
        <v>898</v>
      </c>
      <c r="B307" s="202">
        <v>392</v>
      </c>
    </row>
    <row r="308" spans="1:2">
      <c r="A308" s="232" t="s">
        <v>899</v>
      </c>
      <c r="B308" s="202">
        <f>SUM(B309:B314)</f>
        <v>285</v>
      </c>
    </row>
    <row r="309" spans="1:2">
      <c r="A309" s="173" t="s">
        <v>712</v>
      </c>
      <c r="B309" s="202">
        <v>0</v>
      </c>
    </row>
    <row r="310" spans="1:2">
      <c r="A310" s="173" t="s">
        <v>713</v>
      </c>
      <c r="B310" s="202">
        <v>0</v>
      </c>
    </row>
    <row r="311" spans="1:2">
      <c r="A311" s="173" t="s">
        <v>714</v>
      </c>
      <c r="B311" s="202">
        <v>0</v>
      </c>
    </row>
    <row r="312" spans="1:2">
      <c r="A312" s="173" t="s">
        <v>900</v>
      </c>
      <c r="B312" s="202">
        <v>0</v>
      </c>
    </row>
    <row r="313" spans="1:2">
      <c r="A313" s="173" t="s">
        <v>721</v>
      </c>
      <c r="B313" s="202">
        <v>0</v>
      </c>
    </row>
    <row r="314" spans="1:2">
      <c r="A314" s="173" t="s">
        <v>901</v>
      </c>
      <c r="B314" s="202">
        <v>285</v>
      </c>
    </row>
    <row r="315" spans="1:2">
      <c r="A315" s="232" t="s">
        <v>902</v>
      </c>
      <c r="B315" s="202">
        <f>SUM(B316:B322)</f>
        <v>72</v>
      </c>
    </row>
    <row r="316" spans="1:2">
      <c r="A316" s="173" t="s">
        <v>712</v>
      </c>
      <c r="B316" s="202">
        <v>0</v>
      </c>
    </row>
    <row r="317" spans="1:2">
      <c r="A317" s="173" t="s">
        <v>713</v>
      </c>
      <c r="B317" s="202">
        <v>72</v>
      </c>
    </row>
    <row r="318" spans="1:2">
      <c r="A318" s="173" t="s">
        <v>714</v>
      </c>
      <c r="B318" s="202">
        <v>0</v>
      </c>
    </row>
    <row r="319" spans="1:2">
      <c r="A319" s="173" t="s">
        <v>903</v>
      </c>
      <c r="B319" s="202">
        <v>0</v>
      </c>
    </row>
    <row r="320" spans="1:2">
      <c r="A320" s="173" t="s">
        <v>904</v>
      </c>
      <c r="B320" s="202">
        <v>0</v>
      </c>
    </row>
    <row r="321" spans="1:2">
      <c r="A321" s="173" t="s">
        <v>721</v>
      </c>
      <c r="B321" s="202">
        <v>0</v>
      </c>
    </row>
    <row r="322" spans="1:2">
      <c r="A322" s="173" t="s">
        <v>905</v>
      </c>
      <c r="B322" s="202">
        <v>0</v>
      </c>
    </row>
    <row r="323" spans="1:2">
      <c r="A323" s="232" t="s">
        <v>906</v>
      </c>
      <c r="B323" s="202">
        <f>SUM(B324:B331)</f>
        <v>345</v>
      </c>
    </row>
    <row r="324" spans="1:2">
      <c r="A324" s="173" t="s">
        <v>712</v>
      </c>
      <c r="B324" s="202">
        <v>0</v>
      </c>
    </row>
    <row r="325" spans="1:2">
      <c r="A325" s="173" t="s">
        <v>713</v>
      </c>
      <c r="B325" s="202">
        <v>345</v>
      </c>
    </row>
    <row r="326" spans="1:2">
      <c r="A326" s="173" t="s">
        <v>714</v>
      </c>
      <c r="B326" s="202">
        <v>0</v>
      </c>
    </row>
    <row r="327" spans="1:2">
      <c r="A327" s="173" t="s">
        <v>907</v>
      </c>
      <c r="B327" s="202">
        <v>0</v>
      </c>
    </row>
    <row r="328" spans="1:2">
      <c r="A328" s="173" t="s">
        <v>908</v>
      </c>
      <c r="B328" s="202">
        <v>0</v>
      </c>
    </row>
    <row r="329" spans="1:2">
      <c r="A329" s="173" t="s">
        <v>909</v>
      </c>
      <c r="B329" s="202">
        <v>0</v>
      </c>
    </row>
    <row r="330" spans="1:2">
      <c r="A330" s="173" t="s">
        <v>721</v>
      </c>
      <c r="B330" s="202">
        <v>0</v>
      </c>
    </row>
    <row r="331" spans="1:2">
      <c r="A331" s="173" t="s">
        <v>910</v>
      </c>
      <c r="B331" s="202">
        <v>0</v>
      </c>
    </row>
    <row r="332" spans="1:2">
      <c r="A332" s="232" t="s">
        <v>911</v>
      </c>
      <c r="B332" s="202">
        <f>SUM(B333:B345)</f>
        <v>3069</v>
      </c>
    </row>
    <row r="333" spans="1:2">
      <c r="A333" s="173" t="s">
        <v>712</v>
      </c>
      <c r="B333" s="202">
        <v>1918</v>
      </c>
    </row>
    <row r="334" spans="1:2">
      <c r="A334" s="173" t="s">
        <v>713</v>
      </c>
      <c r="B334" s="202">
        <v>400</v>
      </c>
    </row>
    <row r="335" spans="1:2">
      <c r="A335" s="173" t="s">
        <v>714</v>
      </c>
      <c r="B335" s="202">
        <v>0</v>
      </c>
    </row>
    <row r="336" spans="1:2">
      <c r="A336" s="173" t="s">
        <v>912</v>
      </c>
      <c r="B336" s="202">
        <v>23</v>
      </c>
    </row>
    <row r="337" spans="1:2">
      <c r="A337" s="173" t="s">
        <v>913</v>
      </c>
      <c r="B337" s="202">
        <v>56</v>
      </c>
    </row>
    <row r="338" spans="1:2">
      <c r="A338" s="173" t="s">
        <v>914</v>
      </c>
      <c r="B338" s="202">
        <v>90</v>
      </c>
    </row>
    <row r="339" spans="1:2">
      <c r="A339" s="173" t="s">
        <v>915</v>
      </c>
      <c r="B339" s="202">
        <v>292</v>
      </c>
    </row>
    <row r="340" spans="1:2">
      <c r="A340" s="173" t="s">
        <v>916</v>
      </c>
      <c r="B340" s="202">
        <v>0</v>
      </c>
    </row>
    <row r="341" spans="1:2">
      <c r="A341" s="173" t="s">
        <v>917</v>
      </c>
      <c r="B341" s="202">
        <v>51</v>
      </c>
    </row>
    <row r="342" spans="1:2">
      <c r="A342" s="173" t="s">
        <v>918</v>
      </c>
      <c r="B342" s="202">
        <v>59</v>
      </c>
    </row>
    <row r="343" spans="1:2">
      <c r="A343" s="173" t="s">
        <v>753</v>
      </c>
      <c r="B343" s="202">
        <v>0</v>
      </c>
    </row>
    <row r="344" spans="1:2">
      <c r="A344" s="173" t="s">
        <v>721</v>
      </c>
      <c r="B344" s="202">
        <v>0</v>
      </c>
    </row>
    <row r="345" spans="1:2">
      <c r="A345" s="173" t="s">
        <v>919</v>
      </c>
      <c r="B345" s="202">
        <v>180</v>
      </c>
    </row>
    <row r="346" spans="1:2">
      <c r="A346" s="232" t="s">
        <v>920</v>
      </c>
      <c r="B346" s="202">
        <f>SUM(B347:B355)</f>
        <v>0</v>
      </c>
    </row>
    <row r="347" spans="1:2">
      <c r="A347" s="173" t="s">
        <v>712</v>
      </c>
      <c r="B347" s="202">
        <v>0</v>
      </c>
    </row>
    <row r="348" spans="1:2">
      <c r="A348" s="173" t="s">
        <v>713</v>
      </c>
      <c r="B348" s="202">
        <v>0</v>
      </c>
    </row>
    <row r="349" spans="1:2">
      <c r="A349" s="173" t="s">
        <v>714</v>
      </c>
      <c r="B349" s="202">
        <v>0</v>
      </c>
    </row>
    <row r="350" spans="1:2">
      <c r="A350" s="173" t="s">
        <v>921</v>
      </c>
      <c r="B350" s="202">
        <v>0</v>
      </c>
    </row>
    <row r="351" spans="1:2">
      <c r="A351" s="173" t="s">
        <v>922</v>
      </c>
      <c r="B351" s="202">
        <v>0</v>
      </c>
    </row>
    <row r="352" spans="1:2">
      <c r="A352" s="173" t="s">
        <v>923</v>
      </c>
      <c r="B352" s="202">
        <v>0</v>
      </c>
    </row>
    <row r="353" spans="1:2">
      <c r="A353" s="173" t="s">
        <v>753</v>
      </c>
      <c r="B353" s="202">
        <v>0</v>
      </c>
    </row>
    <row r="354" spans="1:2">
      <c r="A354" s="173" t="s">
        <v>721</v>
      </c>
      <c r="B354" s="202">
        <v>0</v>
      </c>
    </row>
    <row r="355" spans="1:2">
      <c r="A355" s="173" t="s">
        <v>924</v>
      </c>
      <c r="B355" s="202">
        <v>0</v>
      </c>
    </row>
    <row r="356" spans="1:2">
      <c r="A356" s="232" t="s">
        <v>925</v>
      </c>
      <c r="B356" s="202">
        <f>SUM(B357:B365)</f>
        <v>68</v>
      </c>
    </row>
    <row r="357" spans="1:2">
      <c r="A357" s="173" t="s">
        <v>712</v>
      </c>
      <c r="B357" s="202">
        <v>0</v>
      </c>
    </row>
    <row r="358" spans="1:2">
      <c r="A358" s="173" t="s">
        <v>713</v>
      </c>
      <c r="B358" s="202">
        <v>68</v>
      </c>
    </row>
    <row r="359" spans="1:2">
      <c r="A359" s="173" t="s">
        <v>714</v>
      </c>
      <c r="B359" s="202">
        <v>0</v>
      </c>
    </row>
    <row r="360" spans="1:2">
      <c r="A360" s="173" t="s">
        <v>926</v>
      </c>
      <c r="B360" s="202">
        <v>0</v>
      </c>
    </row>
    <row r="361" spans="1:2">
      <c r="A361" s="173" t="s">
        <v>927</v>
      </c>
      <c r="B361" s="202">
        <v>0</v>
      </c>
    </row>
    <row r="362" spans="1:2">
      <c r="A362" s="173" t="s">
        <v>928</v>
      </c>
      <c r="B362" s="202">
        <v>0</v>
      </c>
    </row>
    <row r="363" spans="1:2">
      <c r="A363" s="173" t="s">
        <v>753</v>
      </c>
      <c r="B363" s="202">
        <v>0</v>
      </c>
    </row>
    <row r="364" spans="1:2">
      <c r="A364" s="173" t="s">
        <v>721</v>
      </c>
      <c r="B364" s="202">
        <v>0</v>
      </c>
    </row>
    <row r="365" spans="1:2">
      <c r="A365" s="173" t="s">
        <v>929</v>
      </c>
      <c r="B365" s="202">
        <v>0</v>
      </c>
    </row>
    <row r="366" spans="1:2">
      <c r="A366" s="232" t="s">
        <v>930</v>
      </c>
      <c r="B366" s="202">
        <f>SUM(B367:B373)</f>
        <v>0</v>
      </c>
    </row>
    <row r="367" spans="1:2">
      <c r="A367" s="173" t="s">
        <v>712</v>
      </c>
      <c r="B367" s="202">
        <v>0</v>
      </c>
    </row>
    <row r="368" spans="1:2">
      <c r="A368" s="173" t="s">
        <v>713</v>
      </c>
      <c r="B368" s="202">
        <v>0</v>
      </c>
    </row>
    <row r="369" spans="1:2">
      <c r="A369" s="173" t="s">
        <v>714</v>
      </c>
      <c r="B369" s="202">
        <v>0</v>
      </c>
    </row>
    <row r="370" spans="1:2">
      <c r="A370" s="173" t="s">
        <v>931</v>
      </c>
      <c r="B370" s="202">
        <v>0</v>
      </c>
    </row>
    <row r="371" spans="1:2">
      <c r="A371" s="173" t="s">
        <v>932</v>
      </c>
      <c r="B371" s="202">
        <v>0</v>
      </c>
    </row>
    <row r="372" spans="1:2">
      <c r="A372" s="173" t="s">
        <v>721</v>
      </c>
      <c r="B372" s="202">
        <v>0</v>
      </c>
    </row>
    <row r="373" spans="1:2">
      <c r="A373" s="173" t="s">
        <v>933</v>
      </c>
      <c r="B373" s="202">
        <v>0</v>
      </c>
    </row>
    <row r="374" spans="1:2">
      <c r="A374" s="232" t="s">
        <v>934</v>
      </c>
      <c r="B374" s="202">
        <f>SUM(B375:B379)</f>
        <v>0</v>
      </c>
    </row>
    <row r="375" spans="1:2">
      <c r="A375" s="173" t="s">
        <v>712</v>
      </c>
      <c r="B375" s="202">
        <v>0</v>
      </c>
    </row>
    <row r="376" spans="1:2">
      <c r="A376" s="173" t="s">
        <v>713</v>
      </c>
      <c r="B376" s="202">
        <v>0</v>
      </c>
    </row>
    <row r="377" spans="1:2">
      <c r="A377" s="173" t="s">
        <v>753</v>
      </c>
      <c r="B377" s="202">
        <v>0</v>
      </c>
    </row>
    <row r="378" spans="1:2">
      <c r="A378" s="173" t="s">
        <v>935</v>
      </c>
      <c r="B378" s="202">
        <v>0</v>
      </c>
    </row>
    <row r="379" spans="1:2">
      <c r="A379" s="173" t="s">
        <v>936</v>
      </c>
      <c r="B379" s="202">
        <v>0</v>
      </c>
    </row>
    <row r="380" spans="1:2">
      <c r="A380" s="232" t="s">
        <v>937</v>
      </c>
      <c r="B380" s="202">
        <f>SUM(B381:B382)</f>
        <v>1468</v>
      </c>
    </row>
    <row r="381" spans="1:2">
      <c r="A381" s="173" t="s">
        <v>938</v>
      </c>
      <c r="B381" s="202">
        <v>159</v>
      </c>
    </row>
    <row r="382" spans="1:2">
      <c r="A382" s="173" t="s">
        <v>939</v>
      </c>
      <c r="B382" s="202">
        <v>1309</v>
      </c>
    </row>
    <row r="383" spans="1:2">
      <c r="A383" s="232" t="s">
        <v>940</v>
      </c>
      <c r="B383" s="202">
        <f>SUM(B384,B389,B396,B402,B408,B412,B416,B420,B426,B433)</f>
        <v>243462</v>
      </c>
    </row>
    <row r="384" spans="1:2">
      <c r="A384" s="232" t="s">
        <v>941</v>
      </c>
      <c r="B384" s="202">
        <f>SUM(B385:B388)</f>
        <v>6925</v>
      </c>
    </row>
    <row r="385" spans="1:2">
      <c r="A385" s="173" t="s">
        <v>712</v>
      </c>
      <c r="B385" s="202">
        <v>3725</v>
      </c>
    </row>
    <row r="386" spans="1:2">
      <c r="A386" s="173" t="s">
        <v>713</v>
      </c>
      <c r="B386" s="202">
        <v>1137</v>
      </c>
    </row>
    <row r="387" spans="1:2">
      <c r="A387" s="173" t="s">
        <v>714</v>
      </c>
      <c r="B387" s="202">
        <v>0</v>
      </c>
    </row>
    <row r="388" spans="1:2">
      <c r="A388" s="173" t="s">
        <v>942</v>
      </c>
      <c r="B388" s="202">
        <v>2063</v>
      </c>
    </row>
    <row r="389" spans="1:2">
      <c r="A389" s="232" t="s">
        <v>943</v>
      </c>
      <c r="B389" s="202">
        <f>SUM(B390:B395)</f>
        <v>210307</v>
      </c>
    </row>
    <row r="390" spans="1:2">
      <c r="A390" s="173" t="s">
        <v>944</v>
      </c>
      <c r="B390" s="202">
        <v>9291</v>
      </c>
    </row>
    <row r="391" spans="1:2">
      <c r="A391" s="173" t="s">
        <v>945</v>
      </c>
      <c r="B391" s="202">
        <v>113072</v>
      </c>
    </row>
    <row r="392" spans="1:2">
      <c r="A392" s="173" t="s">
        <v>946</v>
      </c>
      <c r="B392" s="202">
        <v>53536</v>
      </c>
    </row>
    <row r="393" spans="1:2">
      <c r="A393" s="173" t="s">
        <v>947</v>
      </c>
      <c r="B393" s="202">
        <v>30142</v>
      </c>
    </row>
    <row r="394" spans="1:2">
      <c r="A394" s="173" t="s">
        <v>948</v>
      </c>
      <c r="B394" s="202">
        <v>0</v>
      </c>
    </row>
    <row r="395" spans="1:2">
      <c r="A395" s="173" t="s">
        <v>949</v>
      </c>
      <c r="B395" s="202">
        <v>4266</v>
      </c>
    </row>
    <row r="396" spans="1:2">
      <c r="A396" s="232" t="s">
        <v>950</v>
      </c>
      <c r="B396" s="202">
        <f>SUM(B397:B401)</f>
        <v>23465</v>
      </c>
    </row>
    <row r="397" spans="1:2">
      <c r="A397" s="173" t="s">
        <v>951</v>
      </c>
      <c r="B397" s="202">
        <v>0</v>
      </c>
    </row>
    <row r="398" spans="1:2">
      <c r="A398" s="173" t="s">
        <v>952</v>
      </c>
      <c r="B398" s="202">
        <v>5419</v>
      </c>
    </row>
    <row r="399" spans="1:2">
      <c r="A399" s="173" t="s">
        <v>953</v>
      </c>
      <c r="B399" s="202">
        <v>425</v>
      </c>
    </row>
    <row r="400" spans="1:2">
      <c r="A400" s="173" t="s">
        <v>954</v>
      </c>
      <c r="B400" s="202">
        <v>17125</v>
      </c>
    </row>
    <row r="401" spans="1:2">
      <c r="A401" s="173" t="s">
        <v>955</v>
      </c>
      <c r="B401" s="202">
        <v>496</v>
      </c>
    </row>
    <row r="402" spans="1:2">
      <c r="A402" s="232" t="s">
        <v>956</v>
      </c>
      <c r="B402" s="202">
        <f>SUM(B403:B407)</f>
        <v>0</v>
      </c>
    </row>
    <row r="403" spans="1:2">
      <c r="A403" s="173" t="s">
        <v>957</v>
      </c>
      <c r="B403" s="202">
        <v>0</v>
      </c>
    </row>
    <row r="404" spans="1:2">
      <c r="A404" s="173" t="s">
        <v>958</v>
      </c>
      <c r="B404" s="202">
        <v>0</v>
      </c>
    </row>
    <row r="405" spans="1:2">
      <c r="A405" s="173" t="s">
        <v>959</v>
      </c>
      <c r="B405" s="202">
        <v>0</v>
      </c>
    </row>
    <row r="406" spans="1:2">
      <c r="A406" s="173" t="s">
        <v>960</v>
      </c>
      <c r="B406" s="202">
        <v>0</v>
      </c>
    </row>
    <row r="407" spans="1:2">
      <c r="A407" s="173" t="s">
        <v>961</v>
      </c>
      <c r="B407" s="202">
        <v>0</v>
      </c>
    </row>
    <row r="408" spans="1:2">
      <c r="A408" s="232" t="s">
        <v>962</v>
      </c>
      <c r="B408" s="202">
        <f>SUM(B409:B411)</f>
        <v>0</v>
      </c>
    </row>
    <row r="409" spans="1:2">
      <c r="A409" s="173" t="s">
        <v>963</v>
      </c>
      <c r="B409" s="202">
        <v>0</v>
      </c>
    </row>
    <row r="410" spans="1:2">
      <c r="A410" s="173" t="s">
        <v>964</v>
      </c>
      <c r="B410" s="202">
        <v>0</v>
      </c>
    </row>
    <row r="411" spans="1:2">
      <c r="A411" s="173" t="s">
        <v>965</v>
      </c>
      <c r="B411" s="202">
        <v>0</v>
      </c>
    </row>
    <row r="412" spans="1:2">
      <c r="A412" s="232" t="s">
        <v>966</v>
      </c>
      <c r="B412" s="202">
        <f>SUM(B413:B415)</f>
        <v>0</v>
      </c>
    </row>
    <row r="413" spans="1:2">
      <c r="A413" s="173" t="s">
        <v>967</v>
      </c>
      <c r="B413" s="202">
        <v>0</v>
      </c>
    </row>
    <row r="414" spans="1:2">
      <c r="A414" s="173" t="s">
        <v>968</v>
      </c>
      <c r="B414" s="202">
        <v>0</v>
      </c>
    </row>
    <row r="415" spans="1:2">
      <c r="A415" s="173" t="s">
        <v>969</v>
      </c>
      <c r="B415" s="202">
        <v>0</v>
      </c>
    </row>
    <row r="416" spans="1:2">
      <c r="A416" s="232" t="s">
        <v>970</v>
      </c>
      <c r="B416" s="202">
        <f>SUM(B417:B419)</f>
        <v>663</v>
      </c>
    </row>
    <row r="417" spans="1:2">
      <c r="A417" s="173" t="s">
        <v>971</v>
      </c>
      <c r="B417" s="202">
        <v>663</v>
      </c>
    </row>
    <row r="418" spans="1:2">
      <c r="A418" s="173" t="s">
        <v>972</v>
      </c>
      <c r="B418" s="202">
        <v>0</v>
      </c>
    </row>
    <row r="419" spans="1:2">
      <c r="A419" s="173" t="s">
        <v>973</v>
      </c>
      <c r="B419" s="202">
        <v>0</v>
      </c>
    </row>
    <row r="420" spans="1:2">
      <c r="A420" s="232" t="s">
        <v>974</v>
      </c>
      <c r="B420" s="202">
        <f>SUM(B421:B425)</f>
        <v>1796</v>
      </c>
    </row>
    <row r="421" spans="1:2">
      <c r="A421" s="173" t="s">
        <v>975</v>
      </c>
      <c r="B421" s="202">
        <v>0</v>
      </c>
    </row>
    <row r="422" spans="1:2">
      <c r="A422" s="173" t="s">
        <v>976</v>
      </c>
      <c r="B422" s="202">
        <v>1796</v>
      </c>
    </row>
    <row r="423" spans="1:2">
      <c r="A423" s="173" t="s">
        <v>977</v>
      </c>
      <c r="B423" s="202">
        <v>0</v>
      </c>
    </row>
    <row r="424" spans="1:2">
      <c r="A424" s="173" t="s">
        <v>978</v>
      </c>
      <c r="B424" s="202">
        <v>0</v>
      </c>
    </row>
    <row r="425" spans="1:2">
      <c r="A425" s="173" t="s">
        <v>979</v>
      </c>
      <c r="B425" s="202">
        <v>0</v>
      </c>
    </row>
    <row r="426" spans="1:2">
      <c r="A426" s="232" t="s">
        <v>980</v>
      </c>
      <c r="B426" s="202">
        <f>SUM(B427:B432)</f>
        <v>262</v>
      </c>
    </row>
    <row r="427" spans="1:2">
      <c r="A427" s="173" t="s">
        <v>981</v>
      </c>
      <c r="B427" s="202">
        <v>222</v>
      </c>
    </row>
    <row r="428" spans="1:2">
      <c r="A428" s="173" t="s">
        <v>982</v>
      </c>
      <c r="B428" s="202">
        <v>0</v>
      </c>
    </row>
    <row r="429" spans="1:2">
      <c r="A429" s="173" t="s">
        <v>983</v>
      </c>
      <c r="B429" s="202">
        <v>0</v>
      </c>
    </row>
    <row r="430" spans="1:2">
      <c r="A430" s="173" t="s">
        <v>984</v>
      </c>
      <c r="B430" s="202">
        <v>0</v>
      </c>
    </row>
    <row r="431" spans="1:2">
      <c r="A431" s="173" t="s">
        <v>985</v>
      </c>
      <c r="B431" s="202">
        <v>0</v>
      </c>
    </row>
    <row r="432" spans="1:2">
      <c r="A432" s="173" t="s">
        <v>986</v>
      </c>
      <c r="B432" s="202">
        <v>40</v>
      </c>
    </row>
    <row r="433" spans="1:2">
      <c r="A433" s="232" t="s">
        <v>987</v>
      </c>
      <c r="B433" s="202">
        <f>B434</f>
        <v>44</v>
      </c>
    </row>
    <row r="434" spans="1:2">
      <c r="A434" s="173" t="s">
        <v>988</v>
      </c>
      <c r="B434" s="202">
        <v>44</v>
      </c>
    </row>
    <row r="435" spans="1:2">
      <c r="A435" s="232" t="s">
        <v>989</v>
      </c>
      <c r="B435" s="202">
        <f>SUM(B436,B441,B450,B456,B461,B466,B471,B478,B482,B486)</f>
        <v>62019</v>
      </c>
    </row>
    <row r="436" spans="1:2">
      <c r="A436" s="232" t="s">
        <v>990</v>
      </c>
      <c r="B436" s="202">
        <f>SUM(B437:B440)</f>
        <v>9932</v>
      </c>
    </row>
    <row r="437" spans="1:2">
      <c r="A437" s="173" t="s">
        <v>712</v>
      </c>
      <c r="B437" s="202">
        <v>527</v>
      </c>
    </row>
    <row r="438" spans="1:2">
      <c r="A438" s="173" t="s">
        <v>713</v>
      </c>
      <c r="B438" s="202">
        <v>1779</v>
      </c>
    </row>
    <row r="439" spans="1:2">
      <c r="A439" s="173" t="s">
        <v>714</v>
      </c>
      <c r="B439" s="202">
        <v>7</v>
      </c>
    </row>
    <row r="440" spans="1:2">
      <c r="A440" s="173" t="s">
        <v>991</v>
      </c>
      <c r="B440" s="202">
        <v>7619</v>
      </c>
    </row>
    <row r="441" spans="1:2">
      <c r="A441" s="232" t="s">
        <v>992</v>
      </c>
      <c r="B441" s="202">
        <f>SUM(B442:B449)</f>
        <v>184</v>
      </c>
    </row>
    <row r="442" spans="1:2">
      <c r="A442" s="173" t="s">
        <v>993</v>
      </c>
      <c r="B442" s="202">
        <v>0</v>
      </c>
    </row>
    <row r="443" spans="1:2">
      <c r="A443" s="173" t="s">
        <v>994</v>
      </c>
      <c r="B443" s="202">
        <v>0</v>
      </c>
    </row>
    <row r="444" spans="1:2">
      <c r="A444" s="173" t="s">
        <v>995</v>
      </c>
      <c r="B444" s="202">
        <v>0</v>
      </c>
    </row>
    <row r="445" spans="1:2">
      <c r="A445" s="173" t="s">
        <v>996</v>
      </c>
      <c r="B445" s="202">
        <v>0</v>
      </c>
    </row>
    <row r="446" spans="1:2">
      <c r="A446" s="173" t="s">
        <v>997</v>
      </c>
      <c r="B446" s="202">
        <v>0</v>
      </c>
    </row>
    <row r="447" spans="1:2">
      <c r="A447" s="173" t="s">
        <v>998</v>
      </c>
      <c r="B447" s="202">
        <v>0</v>
      </c>
    </row>
    <row r="448" spans="1:2">
      <c r="A448" s="173" t="s">
        <v>999</v>
      </c>
      <c r="B448" s="202">
        <v>184</v>
      </c>
    </row>
    <row r="449" spans="1:2">
      <c r="A449" s="173" t="s">
        <v>1000</v>
      </c>
      <c r="B449" s="202">
        <v>0</v>
      </c>
    </row>
    <row r="450" spans="1:2">
      <c r="A450" s="232" t="s">
        <v>1001</v>
      </c>
      <c r="B450" s="202">
        <f>SUM(B451:B455)</f>
        <v>0</v>
      </c>
    </row>
    <row r="451" spans="1:2">
      <c r="A451" s="173" t="s">
        <v>993</v>
      </c>
      <c r="B451" s="202">
        <v>0</v>
      </c>
    </row>
    <row r="452" spans="1:2">
      <c r="A452" s="173" t="s">
        <v>1002</v>
      </c>
      <c r="B452" s="202">
        <v>0</v>
      </c>
    </row>
    <row r="453" spans="1:2">
      <c r="A453" s="173" t="s">
        <v>1003</v>
      </c>
      <c r="B453" s="202">
        <v>0</v>
      </c>
    </row>
    <row r="454" spans="1:2">
      <c r="A454" s="173" t="s">
        <v>1004</v>
      </c>
      <c r="B454" s="202">
        <v>0</v>
      </c>
    </row>
    <row r="455" spans="1:2">
      <c r="A455" s="173" t="s">
        <v>1005</v>
      </c>
      <c r="B455" s="202">
        <v>0</v>
      </c>
    </row>
    <row r="456" spans="1:2">
      <c r="A456" s="232" t="s">
        <v>1006</v>
      </c>
      <c r="B456" s="202">
        <f>SUM(B457:B460)</f>
        <v>751</v>
      </c>
    </row>
    <row r="457" spans="1:2">
      <c r="A457" s="173" t="s">
        <v>993</v>
      </c>
      <c r="B457" s="202">
        <v>0</v>
      </c>
    </row>
    <row r="458" spans="1:2">
      <c r="A458" s="173" t="s">
        <v>1007</v>
      </c>
      <c r="B458" s="202">
        <v>705</v>
      </c>
    </row>
    <row r="459" spans="1:2">
      <c r="A459" s="173" t="s">
        <v>1008</v>
      </c>
      <c r="B459" s="202">
        <v>0</v>
      </c>
    </row>
    <row r="460" spans="1:2">
      <c r="A460" s="173" t="s">
        <v>1009</v>
      </c>
      <c r="B460" s="202">
        <v>46</v>
      </c>
    </row>
    <row r="461" spans="1:2">
      <c r="A461" s="232" t="s">
        <v>1010</v>
      </c>
      <c r="B461" s="202">
        <f>SUM(B462:B465)</f>
        <v>1078</v>
      </c>
    </row>
    <row r="462" spans="1:2">
      <c r="A462" s="173" t="s">
        <v>993</v>
      </c>
      <c r="B462" s="202">
        <v>0</v>
      </c>
    </row>
    <row r="463" spans="1:2">
      <c r="A463" s="173" t="s">
        <v>1011</v>
      </c>
      <c r="B463" s="202">
        <v>0</v>
      </c>
    </row>
    <row r="464" spans="1:2">
      <c r="A464" s="173" t="s">
        <v>1012</v>
      </c>
      <c r="B464" s="202">
        <v>0</v>
      </c>
    </row>
    <row r="465" spans="1:2">
      <c r="A465" s="173" t="s">
        <v>1013</v>
      </c>
      <c r="B465" s="202">
        <v>1078</v>
      </c>
    </row>
    <row r="466" spans="1:2">
      <c r="A466" s="232" t="s">
        <v>1014</v>
      </c>
      <c r="B466" s="202">
        <f>SUM(B467:B470)</f>
        <v>229</v>
      </c>
    </row>
    <row r="467" spans="1:2">
      <c r="A467" s="173" t="s">
        <v>1015</v>
      </c>
      <c r="B467" s="202">
        <v>171</v>
      </c>
    </row>
    <row r="468" spans="1:2">
      <c r="A468" s="173" t="s">
        <v>1016</v>
      </c>
      <c r="B468" s="202">
        <v>55</v>
      </c>
    </row>
    <row r="469" spans="1:2">
      <c r="A469" s="173" t="s">
        <v>1017</v>
      </c>
      <c r="B469" s="202">
        <v>0</v>
      </c>
    </row>
    <row r="470" spans="1:2">
      <c r="A470" s="173" t="s">
        <v>1018</v>
      </c>
      <c r="B470" s="202">
        <v>3</v>
      </c>
    </row>
    <row r="471" spans="1:2">
      <c r="A471" s="232" t="s">
        <v>1019</v>
      </c>
      <c r="B471" s="202">
        <f>SUM(B472:B477)</f>
        <v>679</v>
      </c>
    </row>
    <row r="472" spans="1:2">
      <c r="A472" s="173" t="s">
        <v>993</v>
      </c>
      <c r="B472" s="202">
        <v>236</v>
      </c>
    </row>
    <row r="473" spans="1:2">
      <c r="A473" s="173" t="s">
        <v>1020</v>
      </c>
      <c r="B473" s="202">
        <v>154</v>
      </c>
    </row>
    <row r="474" spans="1:2">
      <c r="A474" s="173" t="s">
        <v>1021</v>
      </c>
      <c r="B474" s="202">
        <v>0</v>
      </c>
    </row>
    <row r="475" spans="1:2">
      <c r="A475" s="173" t="s">
        <v>1022</v>
      </c>
      <c r="B475" s="202">
        <v>15</v>
      </c>
    </row>
    <row r="476" spans="1:2">
      <c r="A476" s="173" t="s">
        <v>1023</v>
      </c>
      <c r="B476" s="202">
        <v>229</v>
      </c>
    </row>
    <row r="477" spans="1:2">
      <c r="A477" s="173" t="s">
        <v>1024</v>
      </c>
      <c r="B477" s="202">
        <v>45</v>
      </c>
    </row>
    <row r="478" spans="1:2">
      <c r="A478" s="232" t="s">
        <v>1025</v>
      </c>
      <c r="B478" s="202">
        <f>SUM(B479:B481)</f>
        <v>0</v>
      </c>
    </row>
    <row r="479" spans="1:2">
      <c r="A479" s="173" t="s">
        <v>1026</v>
      </c>
      <c r="B479" s="202">
        <v>0</v>
      </c>
    </row>
    <row r="480" spans="1:2">
      <c r="A480" s="173" t="s">
        <v>1027</v>
      </c>
      <c r="B480" s="202">
        <v>0</v>
      </c>
    </row>
    <row r="481" spans="1:2">
      <c r="A481" s="173" t="s">
        <v>1028</v>
      </c>
      <c r="B481" s="202">
        <v>0</v>
      </c>
    </row>
    <row r="482" spans="1:2">
      <c r="A482" s="232" t="s">
        <v>1029</v>
      </c>
      <c r="B482" s="202">
        <f>SUM(B483:B485)</f>
        <v>1324</v>
      </c>
    </row>
    <row r="483" spans="1:2">
      <c r="A483" s="173" t="s">
        <v>1030</v>
      </c>
      <c r="B483" s="202">
        <v>0</v>
      </c>
    </row>
    <row r="484" spans="1:2">
      <c r="A484" s="173" t="s">
        <v>1031</v>
      </c>
      <c r="B484" s="202">
        <v>1224</v>
      </c>
    </row>
    <row r="485" spans="1:2">
      <c r="A485" s="173" t="s">
        <v>1032</v>
      </c>
      <c r="B485" s="202">
        <v>100</v>
      </c>
    </row>
    <row r="486" spans="1:2">
      <c r="A486" s="232" t="s">
        <v>1033</v>
      </c>
      <c r="B486" s="202">
        <f>SUM(B487:B490)</f>
        <v>47842</v>
      </c>
    </row>
    <row r="487" spans="1:2">
      <c r="A487" s="173" t="s">
        <v>1034</v>
      </c>
      <c r="B487" s="202">
        <v>340</v>
      </c>
    </row>
    <row r="488" spans="1:2">
      <c r="A488" s="173" t="s">
        <v>1035</v>
      </c>
      <c r="B488" s="202">
        <v>0</v>
      </c>
    </row>
    <row r="489" spans="1:2">
      <c r="A489" s="173" t="s">
        <v>1036</v>
      </c>
      <c r="B489" s="202">
        <v>0</v>
      </c>
    </row>
    <row r="490" spans="1:2">
      <c r="A490" s="173" t="s">
        <v>1037</v>
      </c>
      <c r="B490" s="202">
        <v>47502</v>
      </c>
    </row>
    <row r="491" spans="1:2">
      <c r="A491" s="232" t="s">
        <v>1038</v>
      </c>
      <c r="B491" s="202">
        <f>SUM(B492,B508,B516,B527,B536,B544)</f>
        <v>21877</v>
      </c>
    </row>
    <row r="492" spans="1:2">
      <c r="A492" s="232" t="s">
        <v>1039</v>
      </c>
      <c r="B492" s="202">
        <f>SUM(B493:B507)</f>
        <v>9089</v>
      </c>
    </row>
    <row r="493" spans="1:2">
      <c r="A493" s="173" t="s">
        <v>712</v>
      </c>
      <c r="B493" s="202">
        <v>1520</v>
      </c>
    </row>
    <row r="494" spans="1:2">
      <c r="A494" s="173" t="s">
        <v>713</v>
      </c>
      <c r="B494" s="202">
        <v>2226</v>
      </c>
    </row>
    <row r="495" spans="1:2">
      <c r="A495" s="173" t="s">
        <v>714</v>
      </c>
      <c r="B495" s="202">
        <v>0</v>
      </c>
    </row>
    <row r="496" spans="1:2">
      <c r="A496" s="173" t="s">
        <v>1040</v>
      </c>
      <c r="B496" s="202">
        <v>771</v>
      </c>
    </row>
    <row r="497" spans="1:2">
      <c r="A497" s="173" t="s">
        <v>1041</v>
      </c>
      <c r="B497" s="202">
        <v>160</v>
      </c>
    </row>
    <row r="498" spans="1:2">
      <c r="A498" s="173" t="s">
        <v>1042</v>
      </c>
      <c r="B498" s="202">
        <v>0</v>
      </c>
    </row>
    <row r="499" spans="1:2">
      <c r="A499" s="173" t="s">
        <v>1043</v>
      </c>
      <c r="B499" s="202">
        <v>580</v>
      </c>
    </row>
    <row r="500" spans="1:2">
      <c r="A500" s="173" t="s">
        <v>1044</v>
      </c>
      <c r="B500" s="202">
        <v>52</v>
      </c>
    </row>
    <row r="501" spans="1:2">
      <c r="A501" s="173" t="s">
        <v>1045</v>
      </c>
      <c r="B501" s="202">
        <v>1254</v>
      </c>
    </row>
    <row r="502" spans="1:2">
      <c r="A502" s="173" t="s">
        <v>1046</v>
      </c>
      <c r="B502" s="202">
        <v>0</v>
      </c>
    </row>
    <row r="503" spans="1:2">
      <c r="A503" s="173" t="s">
        <v>1047</v>
      </c>
      <c r="B503" s="202">
        <v>341</v>
      </c>
    </row>
    <row r="504" spans="1:2">
      <c r="A504" s="173" t="s">
        <v>1048</v>
      </c>
      <c r="B504" s="202">
        <v>0</v>
      </c>
    </row>
    <row r="505" spans="1:2">
      <c r="A505" s="173" t="s">
        <v>1049</v>
      </c>
      <c r="B505" s="202">
        <v>0</v>
      </c>
    </row>
    <row r="506" spans="1:2">
      <c r="A506" s="173" t="s">
        <v>1050</v>
      </c>
      <c r="B506" s="202">
        <v>0</v>
      </c>
    </row>
    <row r="507" spans="1:2">
      <c r="A507" s="173" t="s">
        <v>1051</v>
      </c>
      <c r="B507" s="202">
        <v>2185</v>
      </c>
    </row>
    <row r="508" spans="1:2">
      <c r="A508" s="232" t="s">
        <v>1052</v>
      </c>
      <c r="B508" s="202">
        <f>SUM(B509:B515)</f>
        <v>1954</v>
      </c>
    </row>
    <row r="509" spans="1:2">
      <c r="A509" s="173" t="s">
        <v>712</v>
      </c>
      <c r="B509" s="202">
        <v>0</v>
      </c>
    </row>
    <row r="510" spans="1:2">
      <c r="A510" s="173" t="s">
        <v>713</v>
      </c>
      <c r="B510" s="202">
        <v>66</v>
      </c>
    </row>
    <row r="511" spans="1:2">
      <c r="A511" s="173" t="s">
        <v>714</v>
      </c>
      <c r="B511" s="202">
        <v>0</v>
      </c>
    </row>
    <row r="512" spans="1:2">
      <c r="A512" s="173" t="s">
        <v>1053</v>
      </c>
      <c r="B512" s="202">
        <v>34</v>
      </c>
    </row>
    <row r="513" spans="1:2">
      <c r="A513" s="173" t="s">
        <v>1054</v>
      </c>
      <c r="B513" s="202">
        <v>1848</v>
      </c>
    </row>
    <row r="514" spans="1:2">
      <c r="A514" s="173" t="s">
        <v>1055</v>
      </c>
      <c r="B514" s="202">
        <v>0</v>
      </c>
    </row>
    <row r="515" spans="1:2">
      <c r="A515" s="173" t="s">
        <v>1056</v>
      </c>
      <c r="B515" s="202">
        <v>6</v>
      </c>
    </row>
    <row r="516" spans="1:2">
      <c r="A516" s="232" t="s">
        <v>1057</v>
      </c>
      <c r="B516" s="202">
        <f>SUM(B517:B526)</f>
        <v>531</v>
      </c>
    </row>
    <row r="517" spans="1:2">
      <c r="A517" s="173" t="s">
        <v>712</v>
      </c>
      <c r="B517" s="202">
        <v>0</v>
      </c>
    </row>
    <row r="518" spans="1:2">
      <c r="A518" s="173" t="s">
        <v>713</v>
      </c>
      <c r="B518" s="202">
        <v>0</v>
      </c>
    </row>
    <row r="519" spans="1:2">
      <c r="A519" s="173" t="s">
        <v>714</v>
      </c>
      <c r="B519" s="202">
        <v>0</v>
      </c>
    </row>
    <row r="520" spans="1:2">
      <c r="A520" s="173" t="s">
        <v>1058</v>
      </c>
      <c r="B520" s="202">
        <v>0</v>
      </c>
    </row>
    <row r="521" spans="1:2">
      <c r="A521" s="173" t="s">
        <v>1059</v>
      </c>
      <c r="B521" s="202">
        <v>0</v>
      </c>
    </row>
    <row r="522" spans="1:2">
      <c r="A522" s="173" t="s">
        <v>1060</v>
      </c>
      <c r="B522" s="202">
        <v>0</v>
      </c>
    </row>
    <row r="523" spans="1:2">
      <c r="A523" s="173" t="s">
        <v>1061</v>
      </c>
      <c r="B523" s="202">
        <v>282</v>
      </c>
    </row>
    <row r="524" spans="1:2">
      <c r="A524" s="173" t="s">
        <v>1062</v>
      </c>
      <c r="B524" s="202">
        <v>229</v>
      </c>
    </row>
    <row r="525" spans="1:2">
      <c r="A525" s="173" t="s">
        <v>1063</v>
      </c>
      <c r="B525" s="202">
        <v>0</v>
      </c>
    </row>
    <row r="526" spans="1:2">
      <c r="A526" s="173" t="s">
        <v>1064</v>
      </c>
      <c r="B526" s="202">
        <v>20</v>
      </c>
    </row>
    <row r="527" spans="1:2">
      <c r="A527" s="203" t="s">
        <v>1065</v>
      </c>
      <c r="B527" s="202">
        <f>SUM(B528:B535)</f>
        <v>5121</v>
      </c>
    </row>
    <row r="528" spans="1:2">
      <c r="A528" s="174" t="s">
        <v>712</v>
      </c>
      <c r="B528" s="202">
        <v>0</v>
      </c>
    </row>
    <row r="529" spans="1:2">
      <c r="A529" s="174" t="s">
        <v>713</v>
      </c>
      <c r="B529" s="202">
        <v>0</v>
      </c>
    </row>
    <row r="530" spans="1:2">
      <c r="A530" s="174" t="s">
        <v>714</v>
      </c>
      <c r="B530" s="202">
        <v>0</v>
      </c>
    </row>
    <row r="531" spans="1:2">
      <c r="A531" s="174" t="s">
        <v>1066</v>
      </c>
      <c r="B531" s="202">
        <v>5103</v>
      </c>
    </row>
    <row r="532" spans="1:2">
      <c r="A532" s="174" t="s">
        <v>1067</v>
      </c>
      <c r="B532" s="202">
        <v>0</v>
      </c>
    </row>
    <row r="533" spans="1:2">
      <c r="A533" s="174" t="s">
        <v>1068</v>
      </c>
      <c r="B533" s="202">
        <v>0</v>
      </c>
    </row>
    <row r="534" spans="1:2">
      <c r="A534" s="174" t="s">
        <v>1069</v>
      </c>
      <c r="B534" s="202">
        <v>18</v>
      </c>
    </row>
    <row r="535" spans="1:2">
      <c r="A535" s="174" t="s">
        <v>1070</v>
      </c>
      <c r="B535" s="202">
        <v>0</v>
      </c>
    </row>
    <row r="536" spans="1:2">
      <c r="A536" s="203" t="s">
        <v>1071</v>
      </c>
      <c r="B536" s="202">
        <f>SUM(B537:B543)</f>
        <v>97</v>
      </c>
    </row>
    <row r="537" spans="1:2">
      <c r="A537" s="174" t="s">
        <v>712</v>
      </c>
      <c r="B537" s="202">
        <v>0</v>
      </c>
    </row>
    <row r="538" spans="1:2">
      <c r="A538" s="174" t="s">
        <v>713</v>
      </c>
      <c r="B538" s="202">
        <v>0</v>
      </c>
    </row>
    <row r="539" spans="1:2">
      <c r="A539" s="174" t="s">
        <v>714</v>
      </c>
      <c r="B539" s="202">
        <v>0</v>
      </c>
    </row>
    <row r="540" spans="1:2">
      <c r="A540" s="174" t="s">
        <v>1072</v>
      </c>
      <c r="B540" s="202">
        <v>0</v>
      </c>
    </row>
    <row r="541" spans="1:2">
      <c r="A541" s="174" t="s">
        <v>1073</v>
      </c>
      <c r="B541" s="202">
        <v>0</v>
      </c>
    </row>
    <row r="542" spans="1:2">
      <c r="A542" s="174" t="s">
        <v>1074</v>
      </c>
      <c r="B542" s="202">
        <v>82</v>
      </c>
    </row>
    <row r="543" spans="1:2">
      <c r="A543" s="174" t="s">
        <v>1075</v>
      </c>
      <c r="B543" s="202">
        <v>15</v>
      </c>
    </row>
    <row r="544" spans="1:2">
      <c r="A544" s="232" t="s">
        <v>1076</v>
      </c>
      <c r="B544" s="202">
        <f>SUM(B545:B547)</f>
        <v>5085</v>
      </c>
    </row>
    <row r="545" spans="1:2">
      <c r="A545" s="173" t="s">
        <v>1077</v>
      </c>
      <c r="B545" s="202">
        <v>1555</v>
      </c>
    </row>
    <row r="546" spans="1:2">
      <c r="A546" s="173" t="s">
        <v>1078</v>
      </c>
      <c r="B546" s="202">
        <v>80</v>
      </c>
    </row>
    <row r="547" spans="1:2">
      <c r="A547" s="173" t="s">
        <v>1079</v>
      </c>
      <c r="B547" s="202">
        <v>3450</v>
      </c>
    </row>
    <row r="548" spans="1:2">
      <c r="A548" s="232" t="s">
        <v>1080</v>
      </c>
      <c r="B548" s="202">
        <f>SUM(B549,B568,B576,B578,B587,B591,B601,B610,B617,B625,B634,B640,B643,B646,B649,B652,B655,B659,B663,B671,B674)</f>
        <v>164101</v>
      </c>
    </row>
    <row r="549" spans="1:2">
      <c r="A549" s="232" t="s">
        <v>1081</v>
      </c>
      <c r="B549" s="202">
        <f>SUM(B550:B567)</f>
        <v>9088</v>
      </c>
    </row>
    <row r="550" spans="1:2">
      <c r="A550" s="173" t="s">
        <v>712</v>
      </c>
      <c r="B550" s="202">
        <v>3144</v>
      </c>
    </row>
    <row r="551" spans="1:2">
      <c r="A551" s="173" t="s">
        <v>713</v>
      </c>
      <c r="B551" s="202">
        <v>1256</v>
      </c>
    </row>
    <row r="552" spans="1:2">
      <c r="A552" s="173" t="s">
        <v>714</v>
      </c>
      <c r="B552" s="202">
        <v>0</v>
      </c>
    </row>
    <row r="553" spans="1:2">
      <c r="A553" s="173" t="s">
        <v>1082</v>
      </c>
      <c r="B553" s="202">
        <v>718</v>
      </c>
    </row>
    <row r="554" spans="1:2">
      <c r="A554" s="173" t="s">
        <v>1083</v>
      </c>
      <c r="B554" s="202">
        <v>318</v>
      </c>
    </row>
    <row r="555" spans="1:2">
      <c r="A555" s="173" t="s">
        <v>1084</v>
      </c>
      <c r="B555" s="202">
        <v>152</v>
      </c>
    </row>
    <row r="556" spans="1:2">
      <c r="A556" s="173" t="s">
        <v>1085</v>
      </c>
      <c r="B556" s="202">
        <v>38</v>
      </c>
    </row>
    <row r="557" spans="1:2">
      <c r="A557" s="173" t="s">
        <v>753</v>
      </c>
      <c r="B557" s="202">
        <v>166</v>
      </c>
    </row>
    <row r="558" spans="1:2">
      <c r="A558" s="173" t="s">
        <v>1086</v>
      </c>
      <c r="B558" s="202">
        <v>318</v>
      </c>
    </row>
    <row r="559" spans="1:2">
      <c r="A559" s="173" t="s">
        <v>1087</v>
      </c>
      <c r="B559" s="202">
        <v>79</v>
      </c>
    </row>
    <row r="560" spans="1:2">
      <c r="A560" s="173" t="s">
        <v>1088</v>
      </c>
      <c r="B560" s="202">
        <v>0</v>
      </c>
    </row>
    <row r="561" spans="1:2">
      <c r="A561" s="173" t="s">
        <v>1089</v>
      </c>
      <c r="B561" s="202">
        <v>30</v>
      </c>
    </row>
    <row r="562" spans="1:2">
      <c r="A562" s="173" t="s">
        <v>1090</v>
      </c>
      <c r="B562" s="202">
        <v>0</v>
      </c>
    </row>
    <row r="563" spans="1:2">
      <c r="A563" s="173" t="s">
        <v>1091</v>
      </c>
      <c r="B563" s="202">
        <v>0</v>
      </c>
    </row>
    <row r="564" spans="1:2">
      <c r="A564" s="173" t="s">
        <v>1092</v>
      </c>
      <c r="B564" s="202">
        <v>0</v>
      </c>
    </row>
    <row r="565" spans="1:2">
      <c r="A565" s="173" t="s">
        <v>1093</v>
      </c>
      <c r="B565" s="202">
        <v>587</v>
      </c>
    </row>
    <row r="566" spans="1:2">
      <c r="A566" s="173" t="s">
        <v>721</v>
      </c>
      <c r="B566" s="202">
        <v>583</v>
      </c>
    </row>
    <row r="567" spans="1:2">
      <c r="A567" s="173" t="s">
        <v>1094</v>
      </c>
      <c r="B567" s="202">
        <v>1699</v>
      </c>
    </row>
    <row r="568" spans="1:2">
      <c r="A568" s="232" t="s">
        <v>1095</v>
      </c>
      <c r="B568" s="202">
        <f>SUM(B569:B575)</f>
        <v>5554</v>
      </c>
    </row>
    <row r="569" spans="1:2">
      <c r="A569" s="173" t="s">
        <v>712</v>
      </c>
      <c r="B569" s="202">
        <v>1497</v>
      </c>
    </row>
    <row r="570" spans="1:2">
      <c r="A570" s="173" t="s">
        <v>713</v>
      </c>
      <c r="B570" s="202">
        <v>1198</v>
      </c>
    </row>
    <row r="571" spans="1:2">
      <c r="A571" s="173" t="s">
        <v>714</v>
      </c>
      <c r="B571" s="202">
        <v>0</v>
      </c>
    </row>
    <row r="572" spans="1:2">
      <c r="A572" s="173" t="s">
        <v>1096</v>
      </c>
      <c r="B572" s="202">
        <v>200</v>
      </c>
    </row>
    <row r="573" spans="1:2">
      <c r="A573" s="173" t="s">
        <v>1097</v>
      </c>
      <c r="B573" s="202">
        <v>18</v>
      </c>
    </row>
    <row r="574" spans="1:2">
      <c r="A574" s="173" t="s">
        <v>1098</v>
      </c>
      <c r="B574" s="202">
        <v>807</v>
      </c>
    </row>
    <row r="575" spans="1:2">
      <c r="A575" s="173" t="s">
        <v>1099</v>
      </c>
      <c r="B575" s="202">
        <v>1834</v>
      </c>
    </row>
    <row r="576" spans="1:2">
      <c r="A576" s="232" t="s">
        <v>1100</v>
      </c>
      <c r="B576" s="202">
        <f>B577</f>
        <v>0</v>
      </c>
    </row>
    <row r="577" spans="1:2">
      <c r="A577" s="173" t="s">
        <v>1101</v>
      </c>
      <c r="B577" s="202">
        <v>0</v>
      </c>
    </row>
    <row r="578" spans="1:2">
      <c r="A578" s="232" t="s">
        <v>1102</v>
      </c>
      <c r="B578" s="202">
        <f>SUM(B579:B586)</f>
        <v>49590</v>
      </c>
    </row>
    <row r="579" spans="1:2">
      <c r="A579" s="173" t="s">
        <v>1103</v>
      </c>
      <c r="B579" s="202">
        <v>9555</v>
      </c>
    </row>
    <row r="580" spans="1:2">
      <c r="A580" s="173" t="s">
        <v>1104</v>
      </c>
      <c r="B580" s="202">
        <v>2873</v>
      </c>
    </row>
    <row r="581" spans="1:2">
      <c r="A581" s="173" t="s">
        <v>1105</v>
      </c>
      <c r="B581" s="202">
        <v>0</v>
      </c>
    </row>
    <row r="582" spans="1:2">
      <c r="A582" s="173" t="s">
        <v>1106</v>
      </c>
      <c r="B582" s="202">
        <v>10252</v>
      </c>
    </row>
    <row r="583" spans="1:2">
      <c r="A583" s="173" t="s">
        <v>1107</v>
      </c>
      <c r="B583" s="202">
        <v>838</v>
      </c>
    </row>
    <row r="584" spans="1:2">
      <c r="A584" s="173" t="s">
        <v>1108</v>
      </c>
      <c r="B584" s="202">
        <v>25160</v>
      </c>
    </row>
    <row r="585" spans="1:2">
      <c r="A585" s="173" t="s">
        <v>1109</v>
      </c>
      <c r="B585" s="202">
        <v>907</v>
      </c>
    </row>
    <row r="586" spans="1:2">
      <c r="A586" s="173" t="s">
        <v>1110</v>
      </c>
      <c r="B586" s="202">
        <v>5</v>
      </c>
    </row>
    <row r="587" spans="1:2">
      <c r="A587" s="232" t="s">
        <v>1111</v>
      </c>
      <c r="B587" s="202">
        <f>SUM(B588:B590)</f>
        <v>78</v>
      </c>
    </row>
    <row r="588" spans="1:2">
      <c r="A588" s="173" t="s">
        <v>1112</v>
      </c>
      <c r="B588" s="202">
        <v>78</v>
      </c>
    </row>
    <row r="589" spans="1:2">
      <c r="A589" s="173" t="s">
        <v>1113</v>
      </c>
      <c r="B589" s="202">
        <v>0</v>
      </c>
    </row>
    <row r="590" spans="1:2">
      <c r="A590" s="173" t="s">
        <v>1114</v>
      </c>
      <c r="B590" s="202">
        <v>0</v>
      </c>
    </row>
    <row r="591" spans="1:2">
      <c r="A591" s="232" t="s">
        <v>1115</v>
      </c>
      <c r="B591" s="202">
        <f>SUM(B592:B600)</f>
        <v>7806</v>
      </c>
    </row>
    <row r="592" spans="1:2">
      <c r="A592" s="173" t="s">
        <v>1116</v>
      </c>
      <c r="B592" s="202">
        <v>865</v>
      </c>
    </row>
    <row r="593" spans="1:2">
      <c r="A593" s="173" t="s">
        <v>1117</v>
      </c>
      <c r="B593" s="202">
        <v>823</v>
      </c>
    </row>
    <row r="594" spans="1:2">
      <c r="A594" s="173" t="s">
        <v>1118</v>
      </c>
      <c r="B594" s="202">
        <v>2789</v>
      </c>
    </row>
    <row r="595" spans="1:2">
      <c r="A595" s="173" t="s">
        <v>1119</v>
      </c>
      <c r="B595" s="202">
        <v>1421</v>
      </c>
    </row>
    <row r="596" spans="1:2">
      <c r="A596" s="173" t="s">
        <v>1120</v>
      </c>
      <c r="B596" s="202">
        <v>0</v>
      </c>
    </row>
    <row r="597" spans="1:2">
      <c r="A597" s="173" t="s">
        <v>1121</v>
      </c>
      <c r="B597" s="202">
        <v>4</v>
      </c>
    </row>
    <row r="598" spans="1:2">
      <c r="A598" s="173" t="s">
        <v>1122</v>
      </c>
      <c r="B598" s="202">
        <v>0</v>
      </c>
    </row>
    <row r="599" spans="1:2">
      <c r="A599" s="173" t="s">
        <v>1123</v>
      </c>
      <c r="B599" s="202">
        <v>40</v>
      </c>
    </row>
    <row r="600" spans="1:2">
      <c r="A600" s="173" t="s">
        <v>1124</v>
      </c>
      <c r="B600" s="202">
        <v>1864</v>
      </c>
    </row>
    <row r="601" spans="1:2">
      <c r="A601" s="232" t="s">
        <v>1125</v>
      </c>
      <c r="B601" s="202">
        <f>SUM(B602:B609)</f>
        <v>11837</v>
      </c>
    </row>
    <row r="602" spans="1:2">
      <c r="A602" s="173" t="s">
        <v>1126</v>
      </c>
      <c r="B602" s="202">
        <v>25</v>
      </c>
    </row>
    <row r="603" spans="1:2">
      <c r="A603" s="173" t="s">
        <v>1127</v>
      </c>
      <c r="B603" s="202">
        <v>237</v>
      </c>
    </row>
    <row r="604" spans="1:2">
      <c r="A604" s="173" t="s">
        <v>1128</v>
      </c>
      <c r="B604" s="202">
        <v>1974</v>
      </c>
    </row>
    <row r="605" spans="1:2">
      <c r="A605" s="173" t="s">
        <v>1129</v>
      </c>
      <c r="B605" s="202">
        <v>2097</v>
      </c>
    </row>
    <row r="606" spans="1:2">
      <c r="A606" s="173" t="s">
        <v>1130</v>
      </c>
      <c r="B606" s="202">
        <v>136</v>
      </c>
    </row>
    <row r="607" spans="1:2">
      <c r="A607" s="173" t="s">
        <v>1131</v>
      </c>
      <c r="B607" s="202">
        <v>281</v>
      </c>
    </row>
    <row r="608" spans="1:2">
      <c r="A608" s="173" t="s">
        <v>1132</v>
      </c>
      <c r="B608" s="202">
        <v>104</v>
      </c>
    </row>
    <row r="609" spans="1:2">
      <c r="A609" s="173" t="s">
        <v>1133</v>
      </c>
      <c r="B609" s="202">
        <v>6983</v>
      </c>
    </row>
    <row r="610" spans="1:2">
      <c r="A610" s="232" t="s">
        <v>1134</v>
      </c>
      <c r="B610" s="202">
        <f>SUM(B611:B616)</f>
        <v>1466</v>
      </c>
    </row>
    <row r="611" spans="1:2">
      <c r="A611" s="173" t="s">
        <v>1135</v>
      </c>
      <c r="B611" s="202">
        <v>549</v>
      </c>
    </row>
    <row r="612" spans="1:2">
      <c r="A612" s="173" t="s">
        <v>1136</v>
      </c>
      <c r="B612" s="202">
        <v>260</v>
      </c>
    </row>
    <row r="613" spans="1:2">
      <c r="A613" s="173" t="s">
        <v>1137</v>
      </c>
      <c r="B613" s="202">
        <v>237</v>
      </c>
    </row>
    <row r="614" spans="1:2">
      <c r="A614" s="173" t="s">
        <v>1138</v>
      </c>
      <c r="B614" s="202">
        <v>147</v>
      </c>
    </row>
    <row r="615" spans="1:2">
      <c r="A615" s="173" t="s">
        <v>1139</v>
      </c>
      <c r="B615" s="202">
        <v>7</v>
      </c>
    </row>
    <row r="616" spans="1:2">
      <c r="A616" s="173" t="s">
        <v>1140</v>
      </c>
      <c r="B616" s="202">
        <v>266</v>
      </c>
    </row>
    <row r="617" spans="1:2">
      <c r="A617" s="232" t="s">
        <v>1141</v>
      </c>
      <c r="B617" s="202">
        <f>SUM(B618:B624)</f>
        <v>6583</v>
      </c>
    </row>
    <row r="618" spans="1:2">
      <c r="A618" s="173" t="s">
        <v>1142</v>
      </c>
      <c r="B618" s="202">
        <v>2625</v>
      </c>
    </row>
    <row r="619" spans="1:2">
      <c r="A619" s="173" t="s">
        <v>1143</v>
      </c>
      <c r="B619" s="202">
        <v>473</v>
      </c>
    </row>
    <row r="620" spans="1:2">
      <c r="A620" s="173" t="s">
        <v>1144</v>
      </c>
      <c r="B620" s="202">
        <v>0</v>
      </c>
    </row>
    <row r="621" spans="1:2">
      <c r="A621" s="173" t="s">
        <v>1145</v>
      </c>
      <c r="B621" s="202">
        <v>1586</v>
      </c>
    </row>
    <row r="622" spans="1:2">
      <c r="A622" s="173" t="s">
        <v>1146</v>
      </c>
      <c r="B622" s="202">
        <v>438</v>
      </c>
    </row>
    <row r="623" spans="1:2">
      <c r="A623" s="173" t="s">
        <v>1147</v>
      </c>
      <c r="B623" s="202">
        <v>1202</v>
      </c>
    </row>
    <row r="624" spans="1:2">
      <c r="A624" s="173" t="s">
        <v>1148</v>
      </c>
      <c r="B624" s="202">
        <v>259</v>
      </c>
    </row>
    <row r="625" spans="1:2">
      <c r="A625" s="232" t="s">
        <v>1149</v>
      </c>
      <c r="B625" s="202">
        <f>SUM(B626:B633)</f>
        <v>5211</v>
      </c>
    </row>
    <row r="626" spans="1:2">
      <c r="A626" s="173" t="s">
        <v>712</v>
      </c>
      <c r="B626" s="202">
        <v>277</v>
      </c>
    </row>
    <row r="627" spans="1:2">
      <c r="A627" s="173" t="s">
        <v>713</v>
      </c>
      <c r="B627" s="202">
        <v>82</v>
      </c>
    </row>
    <row r="628" spans="1:2">
      <c r="A628" s="173" t="s">
        <v>714</v>
      </c>
      <c r="B628" s="202">
        <v>0</v>
      </c>
    </row>
    <row r="629" spans="1:2">
      <c r="A629" s="173" t="s">
        <v>1150</v>
      </c>
      <c r="B629" s="202">
        <v>850</v>
      </c>
    </row>
    <row r="630" spans="1:2">
      <c r="A630" s="173" t="s">
        <v>1151</v>
      </c>
      <c r="B630" s="202">
        <v>165</v>
      </c>
    </row>
    <row r="631" spans="1:2">
      <c r="A631" s="173" t="s">
        <v>1152</v>
      </c>
      <c r="B631" s="202">
        <v>26</v>
      </c>
    </row>
    <row r="632" spans="1:2">
      <c r="A632" s="173" t="s">
        <v>1153</v>
      </c>
      <c r="B632" s="202">
        <v>2886</v>
      </c>
    </row>
    <row r="633" spans="1:2">
      <c r="A633" s="173" t="s">
        <v>1154</v>
      </c>
      <c r="B633" s="202">
        <v>925</v>
      </c>
    </row>
    <row r="634" spans="1:2">
      <c r="A634" s="232" t="s">
        <v>1155</v>
      </c>
      <c r="B634" s="202">
        <f>SUM(B635:B639)</f>
        <v>267</v>
      </c>
    </row>
    <row r="635" spans="1:2">
      <c r="A635" s="173" t="s">
        <v>712</v>
      </c>
      <c r="B635" s="202">
        <v>184</v>
      </c>
    </row>
    <row r="636" spans="1:2">
      <c r="A636" s="173" t="s">
        <v>713</v>
      </c>
      <c r="B636" s="202">
        <v>26</v>
      </c>
    </row>
    <row r="637" spans="1:2">
      <c r="A637" s="173" t="s">
        <v>714</v>
      </c>
      <c r="B637" s="202">
        <v>0</v>
      </c>
    </row>
    <row r="638" spans="1:2">
      <c r="A638" s="173" t="s">
        <v>721</v>
      </c>
      <c r="B638" s="202">
        <v>0</v>
      </c>
    </row>
    <row r="639" spans="1:2">
      <c r="A639" s="173" t="s">
        <v>1156</v>
      </c>
      <c r="B639" s="202">
        <v>57</v>
      </c>
    </row>
    <row r="640" spans="1:2">
      <c r="A640" s="232" t="s">
        <v>1157</v>
      </c>
      <c r="B640" s="202">
        <f>SUM(B641:B642)</f>
        <v>15403</v>
      </c>
    </row>
    <row r="641" spans="1:2">
      <c r="A641" s="173" t="s">
        <v>1158</v>
      </c>
      <c r="B641" s="202">
        <v>587</v>
      </c>
    </row>
    <row r="642" spans="1:2">
      <c r="A642" s="173" t="s">
        <v>1159</v>
      </c>
      <c r="B642" s="202">
        <v>14816</v>
      </c>
    </row>
    <row r="643" spans="1:2">
      <c r="A643" s="232" t="s">
        <v>1160</v>
      </c>
      <c r="B643" s="202">
        <f>SUM(B644:B645)</f>
        <v>410</v>
      </c>
    </row>
    <row r="644" spans="1:2">
      <c r="A644" s="173" t="s">
        <v>1161</v>
      </c>
      <c r="B644" s="202">
        <v>298</v>
      </c>
    </row>
    <row r="645" spans="1:2">
      <c r="A645" s="173" t="s">
        <v>1162</v>
      </c>
      <c r="B645" s="202">
        <v>112</v>
      </c>
    </row>
    <row r="646" spans="1:2">
      <c r="A646" s="232" t="s">
        <v>1163</v>
      </c>
      <c r="B646" s="202">
        <f>SUM(B647:B648)</f>
        <v>1469</v>
      </c>
    </row>
    <row r="647" spans="1:2">
      <c r="A647" s="173" t="s">
        <v>1164</v>
      </c>
      <c r="B647" s="202">
        <v>0</v>
      </c>
    </row>
    <row r="648" spans="1:2">
      <c r="A648" s="173" t="s">
        <v>1165</v>
      </c>
      <c r="B648" s="202">
        <v>1469</v>
      </c>
    </row>
    <row r="649" spans="1:2">
      <c r="A649" s="232" t="s">
        <v>1166</v>
      </c>
      <c r="B649" s="202">
        <f>SUM(B650:B651)</f>
        <v>0</v>
      </c>
    </row>
    <row r="650" spans="1:2">
      <c r="A650" s="173" t="s">
        <v>1167</v>
      </c>
      <c r="B650" s="202">
        <v>0</v>
      </c>
    </row>
    <row r="651" spans="1:2">
      <c r="A651" s="173" t="s">
        <v>1168</v>
      </c>
      <c r="B651" s="202">
        <v>0</v>
      </c>
    </row>
    <row r="652" spans="1:2">
      <c r="A652" s="232" t="s">
        <v>1169</v>
      </c>
      <c r="B652" s="202">
        <f>SUM(B653:B654)</f>
        <v>118</v>
      </c>
    </row>
    <row r="653" spans="1:2">
      <c r="A653" s="173" t="s">
        <v>1170</v>
      </c>
      <c r="B653" s="202">
        <v>114</v>
      </c>
    </row>
    <row r="654" spans="1:2">
      <c r="A654" s="173" t="s">
        <v>1171</v>
      </c>
      <c r="B654" s="202">
        <v>4</v>
      </c>
    </row>
    <row r="655" spans="1:2">
      <c r="A655" s="232" t="s">
        <v>1172</v>
      </c>
      <c r="B655" s="202">
        <f>SUM(B656:B658)</f>
        <v>45136</v>
      </c>
    </row>
    <row r="656" spans="1:2">
      <c r="A656" s="173" t="s">
        <v>1173</v>
      </c>
      <c r="B656" s="202">
        <v>1690</v>
      </c>
    </row>
    <row r="657" spans="1:2">
      <c r="A657" s="173" t="s">
        <v>1174</v>
      </c>
      <c r="B657" s="202">
        <v>23942</v>
      </c>
    </row>
    <row r="658" spans="1:2">
      <c r="A658" s="173" t="s">
        <v>1175</v>
      </c>
      <c r="B658" s="202">
        <v>19504</v>
      </c>
    </row>
    <row r="659" spans="1:2">
      <c r="A659" s="232" t="s">
        <v>1176</v>
      </c>
      <c r="B659" s="202">
        <f>SUM(B660:B662)</f>
        <v>32</v>
      </c>
    </row>
    <row r="660" spans="1:2">
      <c r="A660" s="173" t="s">
        <v>1177</v>
      </c>
      <c r="B660" s="202">
        <v>17</v>
      </c>
    </row>
    <row r="661" spans="1:2">
      <c r="A661" s="173" t="s">
        <v>1178</v>
      </c>
      <c r="B661" s="202">
        <v>15</v>
      </c>
    </row>
    <row r="662" spans="1:2">
      <c r="A662" s="173" t="s">
        <v>1179</v>
      </c>
      <c r="B662" s="202">
        <v>0</v>
      </c>
    </row>
    <row r="663" spans="1:2">
      <c r="A663" s="232" t="s">
        <v>1180</v>
      </c>
      <c r="B663" s="202">
        <f>SUM(B664:B670)</f>
        <v>2513</v>
      </c>
    </row>
    <row r="664" spans="1:2">
      <c r="A664" s="173" t="s">
        <v>712</v>
      </c>
      <c r="B664" s="202">
        <v>661</v>
      </c>
    </row>
    <row r="665" spans="1:2">
      <c r="A665" s="173" t="s">
        <v>713</v>
      </c>
      <c r="B665" s="202">
        <v>173</v>
      </c>
    </row>
    <row r="666" spans="1:2">
      <c r="A666" s="173" t="s">
        <v>714</v>
      </c>
      <c r="B666" s="202">
        <v>0</v>
      </c>
    </row>
    <row r="667" spans="1:2">
      <c r="A667" s="173" t="s">
        <v>1181</v>
      </c>
      <c r="B667" s="202">
        <v>1295</v>
      </c>
    </row>
    <row r="668" spans="1:2">
      <c r="A668" s="173" t="s">
        <v>1182</v>
      </c>
      <c r="B668" s="202">
        <v>0</v>
      </c>
    </row>
    <row r="669" spans="1:2">
      <c r="A669" s="173" t="s">
        <v>721</v>
      </c>
      <c r="B669" s="202">
        <v>172</v>
      </c>
    </row>
    <row r="670" spans="1:2">
      <c r="A670" s="173" t="s">
        <v>1183</v>
      </c>
      <c r="B670" s="202">
        <v>212</v>
      </c>
    </row>
    <row r="671" spans="1:2">
      <c r="A671" s="232" t="s">
        <v>1184</v>
      </c>
      <c r="B671" s="202">
        <f>SUM(B672:B673)</f>
        <v>95</v>
      </c>
    </row>
    <row r="672" spans="1:2">
      <c r="A672" s="173" t="s">
        <v>1185</v>
      </c>
      <c r="B672" s="202">
        <v>95</v>
      </c>
    </row>
    <row r="673" spans="1:2">
      <c r="A673" s="173" t="s">
        <v>1186</v>
      </c>
      <c r="B673" s="202">
        <v>0</v>
      </c>
    </row>
    <row r="674" spans="1:2">
      <c r="A674" s="232" t="s">
        <v>1187</v>
      </c>
      <c r="B674" s="202">
        <f>B675</f>
        <v>1445</v>
      </c>
    </row>
    <row r="675" spans="1:2">
      <c r="A675" s="173" t="s">
        <v>1188</v>
      </c>
      <c r="B675" s="202">
        <v>1445</v>
      </c>
    </row>
    <row r="676" spans="1:2">
      <c r="A676" s="232" t="s">
        <v>1189</v>
      </c>
      <c r="B676" s="202">
        <f>SUM(B677,B682,B697,B701,B713,B716,B720,B725,B729,B733,B736,B745,B747)</f>
        <v>162580</v>
      </c>
    </row>
    <row r="677" spans="1:2">
      <c r="A677" s="232" t="s">
        <v>1190</v>
      </c>
      <c r="B677" s="202">
        <f>SUM(B678:B681)</f>
        <v>3330</v>
      </c>
    </row>
    <row r="678" spans="1:2">
      <c r="A678" s="173" t="s">
        <v>712</v>
      </c>
      <c r="B678" s="202">
        <v>2158</v>
      </c>
    </row>
    <row r="679" spans="1:2">
      <c r="A679" s="173" t="s">
        <v>713</v>
      </c>
      <c r="B679" s="202">
        <v>643</v>
      </c>
    </row>
    <row r="680" spans="1:2">
      <c r="A680" s="173" t="s">
        <v>714</v>
      </c>
      <c r="B680" s="202">
        <v>0</v>
      </c>
    </row>
    <row r="681" spans="1:2">
      <c r="A681" s="173" t="s">
        <v>1191</v>
      </c>
      <c r="B681" s="202">
        <v>529</v>
      </c>
    </row>
    <row r="682" spans="1:2">
      <c r="A682" s="232" t="s">
        <v>1192</v>
      </c>
      <c r="B682" s="202">
        <f>SUM(B683:B696)</f>
        <v>39091</v>
      </c>
    </row>
    <row r="683" spans="1:2">
      <c r="A683" s="173" t="s">
        <v>1193</v>
      </c>
      <c r="B683" s="202">
        <v>21743</v>
      </c>
    </row>
    <row r="684" spans="1:2">
      <c r="A684" s="173" t="s">
        <v>1194</v>
      </c>
      <c r="B684" s="202">
        <v>8516</v>
      </c>
    </row>
    <row r="685" spans="1:2">
      <c r="A685" s="173" t="s">
        <v>1195</v>
      </c>
      <c r="B685" s="202">
        <v>0</v>
      </c>
    </row>
    <row r="686" spans="1:2">
      <c r="A686" s="173" t="s">
        <v>1196</v>
      </c>
      <c r="B686" s="202">
        <v>0</v>
      </c>
    </row>
    <row r="687" spans="1:2">
      <c r="A687" s="173" t="s">
        <v>1197</v>
      </c>
      <c r="B687" s="202">
        <v>1360</v>
      </c>
    </row>
    <row r="688" spans="1:2">
      <c r="A688" s="173" t="s">
        <v>1198</v>
      </c>
      <c r="B688" s="202">
        <v>5645</v>
      </c>
    </row>
    <row r="689" spans="1:2">
      <c r="A689" s="173" t="s">
        <v>1199</v>
      </c>
      <c r="B689" s="202">
        <v>0</v>
      </c>
    </row>
    <row r="690" spans="1:2">
      <c r="A690" s="173" t="s">
        <v>1200</v>
      </c>
      <c r="B690" s="202">
        <v>0</v>
      </c>
    </row>
    <row r="691" spans="1:2">
      <c r="A691" s="173" t="s">
        <v>1201</v>
      </c>
      <c r="B691" s="202">
        <v>0</v>
      </c>
    </row>
    <row r="692" spans="1:2">
      <c r="A692" s="173" t="s">
        <v>1202</v>
      </c>
      <c r="B692" s="202">
        <v>0</v>
      </c>
    </row>
    <row r="693" spans="1:2">
      <c r="A693" s="173" t="s">
        <v>1203</v>
      </c>
      <c r="B693" s="202">
        <v>0</v>
      </c>
    </row>
    <row r="694" spans="1:2">
      <c r="A694" s="173" t="s">
        <v>1204</v>
      </c>
      <c r="B694" s="202">
        <v>0</v>
      </c>
    </row>
    <row r="695" spans="1:2">
      <c r="A695" s="173" t="s">
        <v>1205</v>
      </c>
      <c r="B695" s="202">
        <v>11</v>
      </c>
    </row>
    <row r="696" spans="1:2">
      <c r="A696" s="173" t="s">
        <v>1206</v>
      </c>
      <c r="B696" s="202">
        <v>1816</v>
      </c>
    </row>
    <row r="697" spans="1:2">
      <c r="A697" s="232" t="s">
        <v>1207</v>
      </c>
      <c r="B697" s="202">
        <f>SUM(B698:B700)</f>
        <v>16107</v>
      </c>
    </row>
    <row r="698" spans="1:2">
      <c r="A698" s="173" t="s">
        <v>1208</v>
      </c>
      <c r="B698" s="202">
        <v>1037</v>
      </c>
    </row>
    <row r="699" spans="1:2">
      <c r="A699" s="173" t="s">
        <v>1209</v>
      </c>
      <c r="B699" s="202">
        <v>11796</v>
      </c>
    </row>
    <row r="700" spans="1:2">
      <c r="A700" s="173" t="s">
        <v>1210</v>
      </c>
      <c r="B700" s="202">
        <v>3274</v>
      </c>
    </row>
    <row r="701" spans="1:2">
      <c r="A701" s="232" t="s">
        <v>1211</v>
      </c>
      <c r="B701" s="202">
        <f>SUM(B702:B712)</f>
        <v>33249</v>
      </c>
    </row>
    <row r="702" spans="1:2">
      <c r="A702" s="173" t="s">
        <v>1212</v>
      </c>
      <c r="B702" s="202">
        <v>6676</v>
      </c>
    </row>
    <row r="703" spans="1:2">
      <c r="A703" s="173" t="s">
        <v>1213</v>
      </c>
      <c r="B703" s="202">
        <v>1218</v>
      </c>
    </row>
    <row r="704" spans="1:2">
      <c r="A704" s="173" t="s">
        <v>1214</v>
      </c>
      <c r="B704" s="202">
        <v>0</v>
      </c>
    </row>
    <row r="705" spans="1:2">
      <c r="A705" s="173" t="s">
        <v>1215</v>
      </c>
      <c r="B705" s="202">
        <v>0</v>
      </c>
    </row>
    <row r="706" spans="1:2">
      <c r="A706" s="173" t="s">
        <v>1216</v>
      </c>
      <c r="B706" s="202">
        <v>275</v>
      </c>
    </row>
    <row r="707" spans="1:2">
      <c r="A707" s="173" t="s">
        <v>1217</v>
      </c>
      <c r="B707" s="202">
        <v>1679</v>
      </c>
    </row>
    <row r="708" spans="1:2">
      <c r="A708" s="173" t="s">
        <v>1218</v>
      </c>
      <c r="B708" s="202">
        <v>0</v>
      </c>
    </row>
    <row r="709" spans="1:2">
      <c r="A709" s="173" t="s">
        <v>1219</v>
      </c>
      <c r="B709" s="202">
        <v>9099</v>
      </c>
    </row>
    <row r="710" spans="1:2">
      <c r="A710" s="173" t="s">
        <v>1220</v>
      </c>
      <c r="B710" s="202">
        <v>3791</v>
      </c>
    </row>
    <row r="711" spans="1:2">
      <c r="A711" s="173" t="s">
        <v>1221</v>
      </c>
      <c r="B711" s="202">
        <v>7776</v>
      </c>
    </row>
    <row r="712" spans="1:2">
      <c r="A712" s="173" t="s">
        <v>1222</v>
      </c>
      <c r="B712" s="202">
        <v>2735</v>
      </c>
    </row>
    <row r="713" spans="1:2">
      <c r="A713" s="232" t="s">
        <v>1223</v>
      </c>
      <c r="B713" s="202">
        <f>SUM(B714:B715)</f>
        <v>32</v>
      </c>
    </row>
    <row r="714" spans="1:2">
      <c r="A714" s="173" t="s">
        <v>1224</v>
      </c>
      <c r="B714" s="202">
        <v>9</v>
      </c>
    </row>
    <row r="715" spans="1:2">
      <c r="A715" s="173" t="s">
        <v>1225</v>
      </c>
      <c r="B715" s="202">
        <v>23</v>
      </c>
    </row>
    <row r="716" spans="1:2">
      <c r="A716" s="232" t="s">
        <v>1226</v>
      </c>
      <c r="B716" s="202">
        <f>SUM(B717:B719)</f>
        <v>2519</v>
      </c>
    </row>
    <row r="717" spans="1:2">
      <c r="A717" s="173" t="s">
        <v>1227</v>
      </c>
      <c r="B717" s="202">
        <v>238</v>
      </c>
    </row>
    <row r="718" spans="1:2">
      <c r="A718" s="173" t="s">
        <v>1228</v>
      </c>
      <c r="B718" s="202">
        <v>1629</v>
      </c>
    </row>
    <row r="719" spans="1:2">
      <c r="A719" s="173" t="s">
        <v>1229</v>
      </c>
      <c r="B719" s="202">
        <v>652</v>
      </c>
    </row>
    <row r="720" spans="1:2">
      <c r="A720" s="232" t="s">
        <v>1230</v>
      </c>
      <c r="B720" s="202">
        <f>SUM(B721:B724)</f>
        <v>10438</v>
      </c>
    </row>
    <row r="721" spans="1:2">
      <c r="A721" s="173" t="s">
        <v>1231</v>
      </c>
      <c r="B721" s="202">
        <v>5722</v>
      </c>
    </row>
    <row r="722" spans="1:2">
      <c r="A722" s="173" t="s">
        <v>1232</v>
      </c>
      <c r="B722" s="202">
        <v>2602</v>
      </c>
    </row>
    <row r="723" spans="1:2">
      <c r="A723" s="173" t="s">
        <v>1233</v>
      </c>
      <c r="B723" s="202">
        <v>2114</v>
      </c>
    </row>
    <row r="724" spans="1:2">
      <c r="A724" s="173" t="s">
        <v>1234</v>
      </c>
      <c r="B724" s="202">
        <v>0</v>
      </c>
    </row>
    <row r="725" spans="1:2">
      <c r="A725" s="232" t="s">
        <v>1235</v>
      </c>
      <c r="B725" s="202">
        <f>SUM(B726:B728)</f>
        <v>47832</v>
      </c>
    </row>
    <row r="726" spans="1:2">
      <c r="A726" s="173" t="s">
        <v>1236</v>
      </c>
      <c r="B726" s="202">
        <v>1510</v>
      </c>
    </row>
    <row r="727" spans="1:2">
      <c r="A727" s="173" t="s">
        <v>1237</v>
      </c>
      <c r="B727" s="202">
        <v>45922</v>
      </c>
    </row>
    <row r="728" spans="1:2">
      <c r="A728" s="173" t="s">
        <v>1238</v>
      </c>
      <c r="B728" s="202">
        <v>400</v>
      </c>
    </row>
    <row r="729" spans="1:2">
      <c r="A729" s="232" t="s">
        <v>1239</v>
      </c>
      <c r="B729" s="202">
        <f>SUM(B730:B732)</f>
        <v>1588</v>
      </c>
    </row>
    <row r="730" spans="1:2">
      <c r="A730" s="173" t="s">
        <v>1240</v>
      </c>
      <c r="B730" s="202">
        <v>1419</v>
      </c>
    </row>
    <row r="731" spans="1:2">
      <c r="A731" s="173" t="s">
        <v>1241</v>
      </c>
      <c r="B731" s="202">
        <v>0</v>
      </c>
    </row>
    <row r="732" spans="1:2">
      <c r="A732" s="173" t="s">
        <v>1242</v>
      </c>
      <c r="B732" s="202">
        <v>169</v>
      </c>
    </row>
    <row r="733" spans="1:2">
      <c r="A733" s="232" t="s">
        <v>1243</v>
      </c>
      <c r="B733" s="202">
        <f>SUM(B734:B735)</f>
        <v>638</v>
      </c>
    </row>
    <row r="734" spans="1:2">
      <c r="A734" s="173" t="s">
        <v>1244</v>
      </c>
      <c r="B734" s="202">
        <v>623</v>
      </c>
    </row>
    <row r="735" spans="1:2">
      <c r="A735" s="173" t="s">
        <v>1245</v>
      </c>
      <c r="B735" s="202">
        <v>15</v>
      </c>
    </row>
    <row r="736" spans="1:2">
      <c r="A736" s="232" t="s">
        <v>1246</v>
      </c>
      <c r="B736" s="202">
        <f>SUM(B737:B744)</f>
        <v>4380</v>
      </c>
    </row>
    <row r="737" spans="1:2">
      <c r="A737" s="173" t="s">
        <v>712</v>
      </c>
      <c r="B737" s="202">
        <v>3323</v>
      </c>
    </row>
    <row r="738" spans="1:2">
      <c r="A738" s="173" t="s">
        <v>713</v>
      </c>
      <c r="B738" s="202">
        <v>34</v>
      </c>
    </row>
    <row r="739" spans="1:2">
      <c r="A739" s="173" t="s">
        <v>714</v>
      </c>
      <c r="B739" s="202">
        <v>0</v>
      </c>
    </row>
    <row r="740" spans="1:2">
      <c r="A740" s="173" t="s">
        <v>753</v>
      </c>
      <c r="B740" s="202">
        <v>24</v>
      </c>
    </row>
    <row r="741" spans="1:2">
      <c r="A741" s="173" t="s">
        <v>1247</v>
      </c>
      <c r="B741" s="202">
        <v>526</v>
      </c>
    </row>
    <row r="742" spans="1:2">
      <c r="A742" s="173" t="s">
        <v>1248</v>
      </c>
      <c r="B742" s="202">
        <v>71</v>
      </c>
    </row>
    <row r="743" spans="1:2">
      <c r="A743" s="173" t="s">
        <v>721</v>
      </c>
      <c r="B743" s="202">
        <v>0</v>
      </c>
    </row>
    <row r="744" spans="1:2">
      <c r="A744" s="173" t="s">
        <v>1249</v>
      </c>
      <c r="B744" s="202">
        <v>402</v>
      </c>
    </row>
    <row r="745" spans="1:2">
      <c r="A745" s="232" t="s">
        <v>1250</v>
      </c>
      <c r="B745" s="202">
        <f>B746</f>
        <v>2737</v>
      </c>
    </row>
    <row r="746" spans="1:2">
      <c r="A746" s="173" t="s">
        <v>1251</v>
      </c>
      <c r="B746" s="202">
        <v>2737</v>
      </c>
    </row>
    <row r="747" spans="1:2">
      <c r="A747" s="232" t="s">
        <v>1252</v>
      </c>
      <c r="B747" s="202">
        <f>B748</f>
        <v>639</v>
      </c>
    </row>
    <row r="748" spans="1:2">
      <c r="A748" s="173" t="s">
        <v>1253</v>
      </c>
      <c r="B748" s="202">
        <v>639</v>
      </c>
    </row>
    <row r="749" spans="1:2">
      <c r="A749" s="232" t="s">
        <v>1254</v>
      </c>
      <c r="B749" s="202">
        <f>SUM(B750,B760,B764,B773,B780,B787,B793,B796,B799,B801,B803,B809,B811,B813,B824)</f>
        <v>36502</v>
      </c>
    </row>
    <row r="750" spans="1:2">
      <c r="A750" s="232" t="s">
        <v>1255</v>
      </c>
      <c r="B750" s="202">
        <f>SUM(B751:B759)</f>
        <v>1927</v>
      </c>
    </row>
    <row r="751" spans="1:2">
      <c r="A751" s="173" t="s">
        <v>712</v>
      </c>
      <c r="B751" s="202">
        <v>742</v>
      </c>
    </row>
    <row r="752" spans="1:2">
      <c r="A752" s="173" t="s">
        <v>713</v>
      </c>
      <c r="B752" s="202">
        <v>931</v>
      </c>
    </row>
    <row r="753" spans="1:2">
      <c r="A753" s="173" t="s">
        <v>714</v>
      </c>
      <c r="B753" s="202">
        <v>0</v>
      </c>
    </row>
    <row r="754" spans="1:2">
      <c r="A754" s="173" t="s">
        <v>1256</v>
      </c>
      <c r="B754" s="202">
        <v>79</v>
      </c>
    </row>
    <row r="755" spans="1:2">
      <c r="A755" s="173" t="s">
        <v>1257</v>
      </c>
      <c r="B755" s="202">
        <v>0</v>
      </c>
    </row>
    <row r="756" spans="1:2">
      <c r="A756" s="173" t="s">
        <v>1258</v>
      </c>
      <c r="B756" s="202">
        <v>0</v>
      </c>
    </row>
    <row r="757" spans="1:2">
      <c r="A757" s="173" t="s">
        <v>1259</v>
      </c>
      <c r="B757" s="202">
        <v>0</v>
      </c>
    </row>
    <row r="758" spans="1:2">
      <c r="A758" s="173" t="s">
        <v>1260</v>
      </c>
      <c r="B758" s="202">
        <v>0</v>
      </c>
    </row>
    <row r="759" spans="1:2">
      <c r="A759" s="173" t="s">
        <v>1261</v>
      </c>
      <c r="B759" s="202">
        <v>175</v>
      </c>
    </row>
    <row r="760" spans="1:2">
      <c r="A760" s="232" t="s">
        <v>1262</v>
      </c>
      <c r="B760" s="202">
        <f>SUM(B761:B763)</f>
        <v>207</v>
      </c>
    </row>
    <row r="761" spans="1:2">
      <c r="A761" s="173" t="s">
        <v>1263</v>
      </c>
      <c r="B761" s="202">
        <v>61</v>
      </c>
    </row>
    <row r="762" spans="1:2">
      <c r="A762" s="173" t="s">
        <v>1264</v>
      </c>
      <c r="B762" s="202">
        <v>0</v>
      </c>
    </row>
    <row r="763" spans="1:2">
      <c r="A763" s="173" t="s">
        <v>1265</v>
      </c>
      <c r="B763" s="202">
        <v>146</v>
      </c>
    </row>
    <row r="764" spans="1:2">
      <c r="A764" s="232" t="s">
        <v>1266</v>
      </c>
      <c r="B764" s="202">
        <f>SUM(B765:B772)</f>
        <v>17136</v>
      </c>
    </row>
    <row r="765" spans="1:2">
      <c r="A765" s="173" t="s">
        <v>1267</v>
      </c>
      <c r="B765" s="202">
        <v>4149</v>
      </c>
    </row>
    <row r="766" spans="1:2">
      <c r="A766" s="173" t="s">
        <v>1268</v>
      </c>
      <c r="B766" s="202">
        <v>12686</v>
      </c>
    </row>
    <row r="767" spans="1:2">
      <c r="A767" s="173" t="s">
        <v>1269</v>
      </c>
      <c r="B767" s="202">
        <v>0</v>
      </c>
    </row>
    <row r="768" spans="1:2">
      <c r="A768" s="173" t="s">
        <v>1270</v>
      </c>
      <c r="B768" s="202">
        <v>50</v>
      </c>
    </row>
    <row r="769" spans="1:2">
      <c r="A769" s="173" t="s">
        <v>1271</v>
      </c>
      <c r="B769" s="202">
        <v>0</v>
      </c>
    </row>
    <row r="770" spans="1:2">
      <c r="A770" s="173" t="s">
        <v>1272</v>
      </c>
      <c r="B770" s="202">
        <v>0</v>
      </c>
    </row>
    <row r="771" spans="1:2">
      <c r="A771" s="173" t="s">
        <v>1273</v>
      </c>
      <c r="B771" s="202">
        <v>196</v>
      </c>
    </row>
    <row r="772" spans="1:2">
      <c r="A772" s="173" t="s">
        <v>1274</v>
      </c>
      <c r="B772" s="202">
        <v>55</v>
      </c>
    </row>
    <row r="773" spans="1:2">
      <c r="A773" s="232" t="s">
        <v>1275</v>
      </c>
      <c r="B773" s="202">
        <f>SUM(B774:B779)</f>
        <v>7638</v>
      </c>
    </row>
    <row r="774" spans="1:2">
      <c r="A774" s="173" t="s">
        <v>1276</v>
      </c>
      <c r="B774" s="202">
        <v>6159</v>
      </c>
    </row>
    <row r="775" spans="1:2">
      <c r="A775" s="173" t="s">
        <v>1277</v>
      </c>
      <c r="B775" s="202">
        <v>1479</v>
      </c>
    </row>
    <row r="776" spans="1:2">
      <c r="A776" s="173" t="s">
        <v>1278</v>
      </c>
      <c r="B776" s="202">
        <v>0</v>
      </c>
    </row>
    <row r="777" spans="1:2">
      <c r="A777" s="173" t="s">
        <v>1279</v>
      </c>
      <c r="B777" s="202">
        <v>0</v>
      </c>
    </row>
    <row r="778" spans="1:2">
      <c r="A778" s="173" t="s">
        <v>1280</v>
      </c>
      <c r="B778" s="202">
        <v>0</v>
      </c>
    </row>
    <row r="779" spans="1:2">
      <c r="A779" s="173" t="s">
        <v>1281</v>
      </c>
      <c r="B779" s="202">
        <v>0</v>
      </c>
    </row>
    <row r="780" spans="1:2">
      <c r="A780" s="232" t="s">
        <v>1282</v>
      </c>
      <c r="B780" s="202">
        <f>SUM(B781:B786)</f>
        <v>15</v>
      </c>
    </row>
    <row r="781" spans="1:2">
      <c r="A781" s="173" t="s">
        <v>1283</v>
      </c>
      <c r="B781" s="202">
        <v>15</v>
      </c>
    </row>
    <row r="782" spans="1:2">
      <c r="A782" s="173" t="s">
        <v>1284</v>
      </c>
      <c r="B782" s="202">
        <v>0</v>
      </c>
    </row>
    <row r="783" spans="1:2">
      <c r="A783" s="173" t="s">
        <v>1285</v>
      </c>
      <c r="B783" s="202">
        <v>0</v>
      </c>
    </row>
    <row r="784" spans="1:2">
      <c r="A784" s="173" t="s">
        <v>1286</v>
      </c>
      <c r="B784" s="202">
        <v>0</v>
      </c>
    </row>
    <row r="785" spans="1:2">
      <c r="A785" s="173" t="s">
        <v>1287</v>
      </c>
      <c r="B785" s="202">
        <v>0</v>
      </c>
    </row>
    <row r="786" spans="1:2">
      <c r="A786" s="173" t="s">
        <v>1288</v>
      </c>
      <c r="B786" s="202">
        <v>0</v>
      </c>
    </row>
    <row r="787" spans="1:2">
      <c r="A787" s="232" t="s">
        <v>1289</v>
      </c>
      <c r="B787" s="202">
        <f>SUM(B788:B792)</f>
        <v>12</v>
      </c>
    </row>
    <row r="788" spans="1:2">
      <c r="A788" s="173" t="s">
        <v>1290</v>
      </c>
      <c r="B788" s="202">
        <v>0</v>
      </c>
    </row>
    <row r="789" spans="1:2">
      <c r="A789" s="173" t="s">
        <v>1291</v>
      </c>
      <c r="B789" s="202">
        <v>0</v>
      </c>
    </row>
    <row r="790" spans="1:2">
      <c r="A790" s="173" t="s">
        <v>1292</v>
      </c>
      <c r="B790" s="202">
        <v>0</v>
      </c>
    </row>
    <row r="791" spans="1:2">
      <c r="A791" s="173" t="s">
        <v>1293</v>
      </c>
      <c r="B791" s="202">
        <v>0</v>
      </c>
    </row>
    <row r="792" spans="1:2">
      <c r="A792" s="173" t="s">
        <v>1294</v>
      </c>
      <c r="B792" s="202">
        <v>12</v>
      </c>
    </row>
    <row r="793" spans="1:2">
      <c r="A793" s="232" t="s">
        <v>1295</v>
      </c>
      <c r="B793" s="202">
        <f>SUM(B794:B795)</f>
        <v>0</v>
      </c>
    </row>
    <row r="794" spans="1:2">
      <c r="A794" s="173" t="s">
        <v>1296</v>
      </c>
      <c r="B794" s="202">
        <v>0</v>
      </c>
    </row>
    <row r="795" spans="1:2">
      <c r="A795" s="173" t="s">
        <v>1297</v>
      </c>
      <c r="B795" s="202">
        <v>0</v>
      </c>
    </row>
    <row r="796" spans="1:2">
      <c r="A796" s="232" t="s">
        <v>1298</v>
      </c>
      <c r="B796" s="202">
        <f>SUM(B797:B798)</f>
        <v>0</v>
      </c>
    </row>
    <row r="797" spans="1:2">
      <c r="A797" s="173" t="s">
        <v>1299</v>
      </c>
      <c r="B797" s="202">
        <v>0</v>
      </c>
    </row>
    <row r="798" spans="1:2">
      <c r="A798" s="173" t="s">
        <v>1300</v>
      </c>
      <c r="B798" s="202">
        <v>0</v>
      </c>
    </row>
    <row r="799" spans="1:2">
      <c r="A799" s="232" t="s">
        <v>1301</v>
      </c>
      <c r="B799" s="202">
        <f>B800</f>
        <v>0</v>
      </c>
    </row>
    <row r="800" spans="1:2">
      <c r="A800" s="173" t="s">
        <v>1302</v>
      </c>
      <c r="B800" s="202">
        <v>0</v>
      </c>
    </row>
    <row r="801" spans="1:2">
      <c r="A801" s="232" t="s">
        <v>1303</v>
      </c>
      <c r="B801" s="202">
        <f>B802</f>
        <v>908</v>
      </c>
    </row>
    <row r="802" spans="1:2">
      <c r="A802" s="173" t="s">
        <v>1304</v>
      </c>
      <c r="B802" s="202">
        <v>908</v>
      </c>
    </row>
    <row r="803" spans="1:2">
      <c r="A803" s="232" t="s">
        <v>1305</v>
      </c>
      <c r="B803" s="202">
        <f>SUM(B804:B808)</f>
        <v>3043</v>
      </c>
    </row>
    <row r="804" spans="1:2">
      <c r="A804" s="173" t="s">
        <v>1306</v>
      </c>
      <c r="B804" s="202">
        <v>755</v>
      </c>
    </row>
    <row r="805" spans="1:2">
      <c r="A805" s="173" t="s">
        <v>1307</v>
      </c>
      <c r="B805" s="202">
        <v>1448</v>
      </c>
    </row>
    <row r="806" spans="1:2">
      <c r="A806" s="173" t="s">
        <v>1308</v>
      </c>
      <c r="B806" s="202">
        <v>808</v>
      </c>
    </row>
    <row r="807" spans="1:2">
      <c r="A807" s="173" t="s">
        <v>1309</v>
      </c>
      <c r="B807" s="202">
        <v>0</v>
      </c>
    </row>
    <row r="808" spans="1:2">
      <c r="A808" s="173" t="s">
        <v>1310</v>
      </c>
      <c r="B808" s="202">
        <v>32</v>
      </c>
    </row>
    <row r="809" spans="1:2">
      <c r="A809" s="232" t="s">
        <v>1311</v>
      </c>
      <c r="B809" s="202">
        <f>B810</f>
        <v>0</v>
      </c>
    </row>
    <row r="810" spans="1:2">
      <c r="A810" s="173" t="s">
        <v>1312</v>
      </c>
      <c r="B810" s="202">
        <v>0</v>
      </c>
    </row>
    <row r="811" spans="1:2">
      <c r="A811" s="232" t="s">
        <v>1313</v>
      </c>
      <c r="B811" s="202">
        <f>B812</f>
        <v>2000</v>
      </c>
    </row>
    <row r="812" spans="1:2">
      <c r="A812" s="173" t="s">
        <v>1314</v>
      </c>
      <c r="B812" s="202">
        <v>2000</v>
      </c>
    </row>
    <row r="813" spans="1:2">
      <c r="A813" s="232" t="s">
        <v>1315</v>
      </c>
      <c r="B813" s="202">
        <f>SUM(B814:B823)</f>
        <v>125</v>
      </c>
    </row>
    <row r="814" spans="1:2">
      <c r="A814" s="173" t="s">
        <v>712</v>
      </c>
      <c r="B814" s="202">
        <v>92</v>
      </c>
    </row>
    <row r="815" spans="1:2">
      <c r="A815" s="173" t="s">
        <v>713</v>
      </c>
      <c r="B815" s="202">
        <v>0</v>
      </c>
    </row>
    <row r="816" spans="1:2">
      <c r="A816" s="173" t="s">
        <v>714</v>
      </c>
      <c r="B816" s="202">
        <v>0</v>
      </c>
    </row>
    <row r="817" spans="1:2">
      <c r="A817" s="173" t="s">
        <v>1316</v>
      </c>
      <c r="B817" s="202">
        <v>0</v>
      </c>
    </row>
    <row r="818" spans="1:2">
      <c r="A818" s="173" t="s">
        <v>1317</v>
      </c>
      <c r="B818" s="202">
        <v>0</v>
      </c>
    </row>
    <row r="819" spans="1:2">
      <c r="A819" s="173" t="s">
        <v>1318</v>
      </c>
      <c r="B819" s="202">
        <v>0</v>
      </c>
    </row>
    <row r="820" spans="1:2">
      <c r="A820" s="173" t="s">
        <v>753</v>
      </c>
      <c r="B820" s="202">
        <v>0</v>
      </c>
    </row>
    <row r="821" spans="1:2">
      <c r="A821" s="173" t="s">
        <v>1319</v>
      </c>
      <c r="B821" s="202">
        <v>0</v>
      </c>
    </row>
    <row r="822" spans="1:2">
      <c r="A822" s="173" t="s">
        <v>721</v>
      </c>
      <c r="B822" s="202">
        <v>33</v>
      </c>
    </row>
    <row r="823" spans="1:2">
      <c r="A823" s="173" t="s">
        <v>1320</v>
      </c>
      <c r="B823" s="202">
        <v>0</v>
      </c>
    </row>
    <row r="824" spans="1:2">
      <c r="A824" s="232" t="s">
        <v>1321</v>
      </c>
      <c r="B824" s="202">
        <f>B825</f>
        <v>3491</v>
      </c>
    </row>
    <row r="825" spans="1:2">
      <c r="A825" s="173" t="s">
        <v>1322</v>
      </c>
      <c r="B825" s="202">
        <v>3491</v>
      </c>
    </row>
    <row r="826" spans="1:2">
      <c r="A826" s="232" t="s">
        <v>1323</v>
      </c>
      <c r="B826" s="202">
        <f>SUM(B827,B838,B840,B843,B845,B847)</f>
        <v>250837</v>
      </c>
    </row>
    <row r="827" spans="1:2">
      <c r="A827" s="232" t="s">
        <v>1324</v>
      </c>
      <c r="B827" s="202">
        <f>SUM(B828:B837)</f>
        <v>49008</v>
      </c>
    </row>
    <row r="828" spans="1:2">
      <c r="A828" s="173" t="s">
        <v>712</v>
      </c>
      <c r="B828" s="202">
        <v>6881</v>
      </c>
    </row>
    <row r="829" spans="1:2">
      <c r="A829" s="173" t="s">
        <v>713</v>
      </c>
      <c r="B829" s="202">
        <v>8575</v>
      </c>
    </row>
    <row r="830" spans="1:2">
      <c r="A830" s="173" t="s">
        <v>714</v>
      </c>
      <c r="B830" s="202">
        <v>0</v>
      </c>
    </row>
    <row r="831" spans="1:2">
      <c r="A831" s="173" t="s">
        <v>1325</v>
      </c>
      <c r="B831" s="202">
        <v>6263</v>
      </c>
    </row>
    <row r="832" spans="1:2">
      <c r="A832" s="173" t="s">
        <v>1326</v>
      </c>
      <c r="B832" s="202">
        <v>0</v>
      </c>
    </row>
    <row r="833" spans="1:2">
      <c r="A833" s="173" t="s">
        <v>1327</v>
      </c>
      <c r="B833" s="202">
        <v>9580</v>
      </c>
    </row>
    <row r="834" spans="1:2">
      <c r="A834" s="173" t="s">
        <v>1328</v>
      </c>
      <c r="B834" s="202">
        <v>0</v>
      </c>
    </row>
    <row r="835" spans="1:2">
      <c r="A835" s="173" t="s">
        <v>1329</v>
      </c>
      <c r="B835" s="202">
        <v>0</v>
      </c>
    </row>
    <row r="836" spans="1:2">
      <c r="A836" s="173" t="s">
        <v>1330</v>
      </c>
      <c r="B836" s="202">
        <v>0</v>
      </c>
    </row>
    <row r="837" spans="1:2">
      <c r="A837" s="173" t="s">
        <v>1331</v>
      </c>
      <c r="B837" s="202">
        <v>17709</v>
      </c>
    </row>
    <row r="838" spans="1:2">
      <c r="A838" s="232" t="s">
        <v>1332</v>
      </c>
      <c r="B838" s="202">
        <f>B839</f>
        <v>547</v>
      </c>
    </row>
    <row r="839" spans="1:2">
      <c r="A839" s="173" t="s">
        <v>1333</v>
      </c>
      <c r="B839" s="202">
        <v>547</v>
      </c>
    </row>
    <row r="840" spans="1:2">
      <c r="A840" s="232" t="s">
        <v>1334</v>
      </c>
      <c r="B840" s="202">
        <f>SUM(B841:B842)</f>
        <v>29552</v>
      </c>
    </row>
    <row r="841" spans="1:2">
      <c r="A841" s="173" t="s">
        <v>1335</v>
      </c>
      <c r="B841" s="202">
        <v>17898</v>
      </c>
    </row>
    <row r="842" spans="1:2">
      <c r="A842" s="173" t="s">
        <v>1336</v>
      </c>
      <c r="B842" s="202">
        <v>11654</v>
      </c>
    </row>
    <row r="843" spans="1:2">
      <c r="A843" s="232" t="s">
        <v>1337</v>
      </c>
      <c r="B843" s="202">
        <f t="shared" ref="B843:B847" si="0">B844</f>
        <v>22625</v>
      </c>
    </row>
    <row r="844" spans="1:2">
      <c r="A844" s="173" t="s">
        <v>1338</v>
      </c>
      <c r="B844" s="202">
        <v>22625</v>
      </c>
    </row>
    <row r="845" spans="1:2">
      <c r="A845" s="232" t="s">
        <v>1339</v>
      </c>
      <c r="B845" s="202">
        <f t="shared" si="0"/>
        <v>216</v>
      </c>
    </row>
    <row r="846" spans="1:2">
      <c r="A846" s="173" t="s">
        <v>1340</v>
      </c>
      <c r="B846" s="202">
        <v>216</v>
      </c>
    </row>
    <row r="847" spans="1:2">
      <c r="A847" s="232" t="s">
        <v>1341</v>
      </c>
      <c r="B847" s="202">
        <f t="shared" si="0"/>
        <v>148889</v>
      </c>
    </row>
    <row r="848" spans="1:2">
      <c r="A848" s="173" t="s">
        <v>1342</v>
      </c>
      <c r="B848" s="202">
        <v>148889</v>
      </c>
    </row>
    <row r="849" spans="1:2">
      <c r="A849" s="232" t="s">
        <v>1343</v>
      </c>
      <c r="B849" s="202">
        <f>SUM(B850,B876,B898,B926,B937,B944,B950,B953)</f>
        <v>144444</v>
      </c>
    </row>
    <row r="850" spans="1:2">
      <c r="A850" s="232" t="s">
        <v>1344</v>
      </c>
      <c r="B850" s="202">
        <f>SUM(B851:B875)</f>
        <v>76061</v>
      </c>
    </row>
    <row r="851" spans="1:2">
      <c r="A851" s="173" t="s">
        <v>712</v>
      </c>
      <c r="B851" s="202">
        <v>2736</v>
      </c>
    </row>
    <row r="852" spans="1:2">
      <c r="A852" s="173" t="s">
        <v>713</v>
      </c>
      <c r="B852" s="202">
        <v>2935</v>
      </c>
    </row>
    <row r="853" spans="1:2">
      <c r="A853" s="173" t="s">
        <v>714</v>
      </c>
      <c r="B853" s="202">
        <v>0</v>
      </c>
    </row>
    <row r="854" spans="1:2">
      <c r="A854" s="173" t="s">
        <v>721</v>
      </c>
      <c r="B854" s="202">
        <v>2880</v>
      </c>
    </row>
    <row r="855" spans="1:2">
      <c r="A855" s="173" t="s">
        <v>1345</v>
      </c>
      <c r="B855" s="202">
        <v>2</v>
      </c>
    </row>
    <row r="856" spans="1:2">
      <c r="A856" s="173" t="s">
        <v>1346</v>
      </c>
      <c r="B856" s="202">
        <v>381</v>
      </c>
    </row>
    <row r="857" spans="1:2">
      <c r="A857" s="173" t="s">
        <v>1347</v>
      </c>
      <c r="B857" s="202">
        <v>807</v>
      </c>
    </row>
    <row r="858" spans="1:2">
      <c r="A858" s="173" t="s">
        <v>1348</v>
      </c>
      <c r="B858" s="202">
        <v>357</v>
      </c>
    </row>
    <row r="859" spans="1:2">
      <c r="A859" s="173" t="s">
        <v>1349</v>
      </c>
      <c r="B859" s="202">
        <v>192</v>
      </c>
    </row>
    <row r="860" spans="1:2">
      <c r="A860" s="173" t="s">
        <v>1350</v>
      </c>
      <c r="B860" s="202">
        <v>0</v>
      </c>
    </row>
    <row r="861" spans="1:2">
      <c r="A861" s="173" t="s">
        <v>1351</v>
      </c>
      <c r="B861" s="202">
        <v>51</v>
      </c>
    </row>
    <row r="862" spans="1:2">
      <c r="A862" s="173" t="s">
        <v>1352</v>
      </c>
      <c r="B862" s="202">
        <v>0</v>
      </c>
    </row>
    <row r="863" spans="1:2">
      <c r="A863" s="173" t="s">
        <v>1353</v>
      </c>
      <c r="B863" s="202">
        <v>967</v>
      </c>
    </row>
    <row r="864" spans="1:2">
      <c r="A864" s="173" t="s">
        <v>1354</v>
      </c>
      <c r="B864" s="202">
        <v>268</v>
      </c>
    </row>
    <row r="865" spans="1:2">
      <c r="A865" s="173" t="s">
        <v>1355</v>
      </c>
      <c r="B865" s="202">
        <v>0</v>
      </c>
    </row>
    <row r="866" spans="1:2">
      <c r="A866" s="173" t="s">
        <v>1356</v>
      </c>
      <c r="B866" s="202">
        <v>14024</v>
      </c>
    </row>
    <row r="867" spans="1:2">
      <c r="A867" s="173" t="s">
        <v>1357</v>
      </c>
      <c r="B867" s="202">
        <v>496</v>
      </c>
    </row>
    <row r="868" spans="1:2">
      <c r="A868" s="173" t="s">
        <v>1358</v>
      </c>
      <c r="B868" s="202">
        <v>102</v>
      </c>
    </row>
    <row r="869" spans="1:2">
      <c r="A869" s="173" t="s">
        <v>1359</v>
      </c>
      <c r="B869" s="202">
        <v>949</v>
      </c>
    </row>
    <row r="870" spans="1:2">
      <c r="A870" s="173" t="s">
        <v>1360</v>
      </c>
      <c r="B870" s="202">
        <v>4495</v>
      </c>
    </row>
    <row r="871" spans="1:2">
      <c r="A871" s="173" t="s">
        <v>1361</v>
      </c>
      <c r="B871" s="202">
        <v>600</v>
      </c>
    </row>
    <row r="872" spans="1:2">
      <c r="A872" s="173" t="s">
        <v>1362</v>
      </c>
      <c r="B872" s="202">
        <v>419</v>
      </c>
    </row>
    <row r="873" spans="1:2">
      <c r="A873" s="173" t="s">
        <v>1363</v>
      </c>
      <c r="B873" s="202">
        <v>7</v>
      </c>
    </row>
    <row r="874" spans="1:2">
      <c r="A874" s="173" t="s">
        <v>1364</v>
      </c>
      <c r="B874" s="202">
        <v>1435</v>
      </c>
    </row>
    <row r="875" spans="1:2">
      <c r="A875" s="173" t="s">
        <v>1365</v>
      </c>
      <c r="B875" s="202">
        <v>41958</v>
      </c>
    </row>
    <row r="876" spans="1:2">
      <c r="A876" s="232" t="s">
        <v>1366</v>
      </c>
      <c r="B876" s="202">
        <f>SUM(B877:B897)</f>
        <v>5083</v>
      </c>
    </row>
    <row r="877" spans="1:2">
      <c r="A877" s="173" t="s">
        <v>712</v>
      </c>
      <c r="B877" s="202">
        <v>0</v>
      </c>
    </row>
    <row r="878" spans="1:2">
      <c r="A878" s="173" t="s">
        <v>713</v>
      </c>
      <c r="B878" s="202">
        <v>1</v>
      </c>
    </row>
    <row r="879" spans="1:2">
      <c r="A879" s="173" t="s">
        <v>714</v>
      </c>
      <c r="B879" s="202">
        <v>0</v>
      </c>
    </row>
    <row r="880" spans="1:2">
      <c r="A880" s="173" t="s">
        <v>1367</v>
      </c>
      <c r="B880" s="202">
        <v>384</v>
      </c>
    </row>
    <row r="881" spans="1:2">
      <c r="A881" s="173" t="s">
        <v>1368</v>
      </c>
      <c r="B881" s="202">
        <v>2203</v>
      </c>
    </row>
    <row r="882" spans="1:2">
      <c r="A882" s="173" t="s">
        <v>1369</v>
      </c>
      <c r="B882" s="202">
        <v>212</v>
      </c>
    </row>
    <row r="883" spans="1:2">
      <c r="A883" s="173" t="s">
        <v>1370</v>
      </c>
      <c r="B883" s="202">
        <v>168</v>
      </c>
    </row>
    <row r="884" spans="1:2">
      <c r="A884" s="173" t="s">
        <v>1371</v>
      </c>
      <c r="B884" s="202">
        <v>157</v>
      </c>
    </row>
    <row r="885" spans="1:2">
      <c r="A885" s="173" t="s">
        <v>1372</v>
      </c>
      <c r="B885" s="202">
        <v>148</v>
      </c>
    </row>
    <row r="886" spans="1:2">
      <c r="A886" s="173" t="s">
        <v>1373</v>
      </c>
      <c r="B886" s="202">
        <v>508</v>
      </c>
    </row>
    <row r="887" spans="1:2">
      <c r="A887" s="173" t="s">
        <v>1374</v>
      </c>
      <c r="B887" s="202">
        <v>0</v>
      </c>
    </row>
    <row r="888" spans="1:2">
      <c r="A888" s="173" t="s">
        <v>1375</v>
      </c>
      <c r="B888" s="202">
        <v>0</v>
      </c>
    </row>
    <row r="889" spans="1:2">
      <c r="A889" s="173" t="s">
        <v>1376</v>
      </c>
      <c r="B889" s="202">
        <v>0</v>
      </c>
    </row>
    <row r="890" spans="1:2">
      <c r="A890" s="173" t="s">
        <v>1377</v>
      </c>
      <c r="B890" s="202">
        <v>0</v>
      </c>
    </row>
    <row r="891" spans="1:2">
      <c r="A891" s="173" t="s">
        <v>1378</v>
      </c>
      <c r="B891" s="202">
        <v>0</v>
      </c>
    </row>
    <row r="892" spans="1:2">
      <c r="A892" s="173" t="s">
        <v>1379</v>
      </c>
      <c r="B892" s="202">
        <v>0</v>
      </c>
    </row>
    <row r="893" spans="1:2">
      <c r="A893" s="173" t="s">
        <v>1380</v>
      </c>
      <c r="B893" s="202">
        <v>0</v>
      </c>
    </row>
    <row r="894" spans="1:2">
      <c r="A894" s="173" t="s">
        <v>1381</v>
      </c>
      <c r="B894" s="202">
        <v>1038</v>
      </c>
    </row>
    <row r="895" spans="1:2">
      <c r="A895" s="173" t="s">
        <v>1382</v>
      </c>
      <c r="B895" s="202">
        <v>0</v>
      </c>
    </row>
    <row r="896" spans="1:2">
      <c r="A896" s="173" t="s">
        <v>1351</v>
      </c>
      <c r="B896" s="202">
        <v>0</v>
      </c>
    </row>
    <row r="897" spans="1:2">
      <c r="A897" s="173" t="s">
        <v>1383</v>
      </c>
      <c r="B897" s="202">
        <v>264</v>
      </c>
    </row>
    <row r="898" spans="1:2">
      <c r="A898" s="232" t="s">
        <v>1384</v>
      </c>
      <c r="B898" s="202">
        <f>SUM(B899:B925)</f>
        <v>18467</v>
      </c>
    </row>
    <row r="899" spans="1:2">
      <c r="A899" s="173" t="s">
        <v>712</v>
      </c>
      <c r="B899" s="202">
        <v>1514</v>
      </c>
    </row>
    <row r="900" spans="1:2">
      <c r="A900" s="173" t="s">
        <v>713</v>
      </c>
      <c r="B900" s="202">
        <v>324</v>
      </c>
    </row>
    <row r="901" spans="1:2">
      <c r="A901" s="173" t="s">
        <v>714</v>
      </c>
      <c r="B901" s="202">
        <v>0</v>
      </c>
    </row>
    <row r="902" spans="1:2">
      <c r="A902" s="173" t="s">
        <v>1385</v>
      </c>
      <c r="B902" s="202">
        <v>2577</v>
      </c>
    </row>
    <row r="903" spans="1:2">
      <c r="A903" s="173" t="s">
        <v>1386</v>
      </c>
      <c r="B903" s="202">
        <v>2971</v>
      </c>
    </row>
    <row r="904" spans="1:2">
      <c r="A904" s="173" t="s">
        <v>1387</v>
      </c>
      <c r="B904" s="202">
        <v>2620</v>
      </c>
    </row>
    <row r="905" spans="1:2">
      <c r="A905" s="173" t="s">
        <v>1388</v>
      </c>
      <c r="B905" s="202">
        <v>81</v>
      </c>
    </row>
    <row r="906" spans="1:2">
      <c r="A906" s="173" t="s">
        <v>1389</v>
      </c>
      <c r="B906" s="202">
        <v>78</v>
      </c>
    </row>
    <row r="907" spans="1:2">
      <c r="A907" s="173" t="s">
        <v>1390</v>
      </c>
      <c r="B907" s="202">
        <v>30</v>
      </c>
    </row>
    <row r="908" spans="1:2">
      <c r="A908" s="173" t="s">
        <v>1391</v>
      </c>
      <c r="B908" s="202">
        <v>80</v>
      </c>
    </row>
    <row r="909" spans="1:2">
      <c r="A909" s="173" t="s">
        <v>1392</v>
      </c>
      <c r="B909" s="202">
        <v>1638</v>
      </c>
    </row>
    <row r="910" spans="1:2">
      <c r="A910" s="173" t="s">
        <v>1393</v>
      </c>
      <c r="B910" s="202">
        <v>0</v>
      </c>
    </row>
    <row r="911" spans="1:2">
      <c r="A911" s="173" t="s">
        <v>1394</v>
      </c>
      <c r="B911" s="202">
        <v>0</v>
      </c>
    </row>
    <row r="912" spans="1:2">
      <c r="A912" s="173" t="s">
        <v>1395</v>
      </c>
      <c r="B912" s="202">
        <v>560</v>
      </c>
    </row>
    <row r="913" spans="1:2">
      <c r="A913" s="173" t="s">
        <v>1396</v>
      </c>
      <c r="B913" s="202">
        <v>631</v>
      </c>
    </row>
    <row r="914" spans="1:2">
      <c r="A914" s="173" t="s">
        <v>1397</v>
      </c>
      <c r="B914" s="202">
        <v>369</v>
      </c>
    </row>
    <row r="915" spans="1:2">
      <c r="A915" s="173" t="s">
        <v>1398</v>
      </c>
      <c r="B915" s="202">
        <v>0</v>
      </c>
    </row>
    <row r="916" spans="1:2">
      <c r="A916" s="173" t="s">
        <v>1399</v>
      </c>
      <c r="B916" s="202">
        <v>0</v>
      </c>
    </row>
    <row r="917" spans="1:2">
      <c r="A917" s="173" t="s">
        <v>1400</v>
      </c>
      <c r="B917" s="202">
        <v>195</v>
      </c>
    </row>
    <row r="918" spans="1:2">
      <c r="A918" s="173" t="s">
        <v>1401</v>
      </c>
      <c r="B918" s="202">
        <v>299</v>
      </c>
    </row>
    <row r="919" spans="1:2">
      <c r="A919" s="173" t="s">
        <v>1402</v>
      </c>
      <c r="B919" s="202">
        <v>0</v>
      </c>
    </row>
    <row r="920" spans="1:2">
      <c r="A920" s="173" t="s">
        <v>1378</v>
      </c>
      <c r="B920" s="202">
        <v>0</v>
      </c>
    </row>
    <row r="921" spans="1:2">
      <c r="A921" s="173" t="s">
        <v>1403</v>
      </c>
      <c r="B921" s="202">
        <v>0</v>
      </c>
    </row>
    <row r="922" spans="1:2">
      <c r="A922" s="173" t="s">
        <v>1404</v>
      </c>
      <c r="B922" s="202">
        <v>0</v>
      </c>
    </row>
    <row r="923" spans="1:2">
      <c r="A923" s="173" t="s">
        <v>1405</v>
      </c>
      <c r="B923" s="202">
        <v>0</v>
      </c>
    </row>
    <row r="924" spans="1:2">
      <c r="A924" s="173" t="s">
        <v>1406</v>
      </c>
      <c r="B924" s="202">
        <v>0</v>
      </c>
    </row>
    <row r="925" spans="1:2">
      <c r="A925" s="173" t="s">
        <v>1407</v>
      </c>
      <c r="B925" s="202">
        <v>4500</v>
      </c>
    </row>
    <row r="926" spans="1:2">
      <c r="A926" s="232" t="s">
        <v>1408</v>
      </c>
      <c r="B926" s="202">
        <f>SUM(B927:B936)</f>
        <v>27207</v>
      </c>
    </row>
    <row r="927" spans="1:2">
      <c r="A927" s="173" t="s">
        <v>712</v>
      </c>
      <c r="B927" s="202">
        <v>565</v>
      </c>
    </row>
    <row r="928" spans="1:2">
      <c r="A928" s="173" t="s">
        <v>713</v>
      </c>
      <c r="B928" s="202">
        <v>987</v>
      </c>
    </row>
    <row r="929" spans="1:2">
      <c r="A929" s="173" t="s">
        <v>714</v>
      </c>
      <c r="B929" s="202">
        <v>51</v>
      </c>
    </row>
    <row r="930" spans="1:2">
      <c r="A930" s="173" t="s">
        <v>1409</v>
      </c>
      <c r="B930" s="202">
        <v>1453</v>
      </c>
    </row>
    <row r="931" spans="1:2">
      <c r="A931" s="173" t="s">
        <v>1410</v>
      </c>
      <c r="B931" s="202">
        <v>7950</v>
      </c>
    </row>
    <row r="932" spans="1:2">
      <c r="A932" s="173" t="s">
        <v>1411</v>
      </c>
      <c r="B932" s="202">
        <v>477</v>
      </c>
    </row>
    <row r="933" spans="1:2">
      <c r="A933" s="173" t="s">
        <v>1412</v>
      </c>
      <c r="B933" s="202">
        <v>4</v>
      </c>
    </row>
    <row r="934" spans="1:2">
      <c r="A934" s="173" t="s">
        <v>1413</v>
      </c>
      <c r="B934" s="202">
        <v>0</v>
      </c>
    </row>
    <row r="935" spans="1:2">
      <c r="A935" s="173" t="s">
        <v>721</v>
      </c>
      <c r="B935" s="202">
        <v>0</v>
      </c>
    </row>
    <row r="936" spans="1:2">
      <c r="A936" s="173" t="s">
        <v>1414</v>
      </c>
      <c r="B936" s="202">
        <v>15720</v>
      </c>
    </row>
    <row r="937" spans="1:2">
      <c r="A937" s="232" t="s">
        <v>1415</v>
      </c>
      <c r="B937" s="202">
        <f>SUM(B938:B943)</f>
        <v>7400</v>
      </c>
    </row>
    <row r="938" spans="1:2">
      <c r="A938" s="173" t="s">
        <v>1416</v>
      </c>
      <c r="B938" s="202">
        <v>1019</v>
      </c>
    </row>
    <row r="939" spans="1:2">
      <c r="A939" s="173" t="s">
        <v>1417</v>
      </c>
      <c r="B939" s="202">
        <v>0</v>
      </c>
    </row>
    <row r="940" spans="1:2">
      <c r="A940" s="173" t="s">
        <v>1418</v>
      </c>
      <c r="B940" s="202">
        <v>4050</v>
      </c>
    </row>
    <row r="941" spans="1:2">
      <c r="A941" s="173" t="s">
        <v>1419</v>
      </c>
      <c r="B941" s="202">
        <v>650</v>
      </c>
    </row>
    <row r="942" spans="1:2">
      <c r="A942" s="173" t="s">
        <v>1420</v>
      </c>
      <c r="B942" s="202">
        <v>0</v>
      </c>
    </row>
    <row r="943" spans="1:2">
      <c r="A943" s="173" t="s">
        <v>1421</v>
      </c>
      <c r="B943" s="202">
        <v>1681</v>
      </c>
    </row>
    <row r="944" spans="1:2">
      <c r="A944" s="232" t="s">
        <v>1422</v>
      </c>
      <c r="B944" s="202">
        <f>SUM(B945:B949)</f>
        <v>6885</v>
      </c>
    </row>
    <row r="945" spans="1:2">
      <c r="A945" s="173" t="s">
        <v>1423</v>
      </c>
      <c r="B945" s="202">
        <v>0</v>
      </c>
    </row>
    <row r="946" spans="1:2">
      <c r="A946" s="173" t="s">
        <v>1424</v>
      </c>
      <c r="B946" s="202">
        <v>1065</v>
      </c>
    </row>
    <row r="947" spans="1:2">
      <c r="A947" s="173" t="s">
        <v>1425</v>
      </c>
      <c r="B947" s="202">
        <v>4970</v>
      </c>
    </row>
    <row r="948" spans="1:2">
      <c r="A948" s="173" t="s">
        <v>1426</v>
      </c>
      <c r="B948" s="202">
        <v>0</v>
      </c>
    </row>
    <row r="949" spans="1:2">
      <c r="A949" s="173" t="s">
        <v>1427</v>
      </c>
      <c r="B949" s="202">
        <v>850</v>
      </c>
    </row>
    <row r="950" spans="1:2">
      <c r="A950" s="232" t="s">
        <v>1428</v>
      </c>
      <c r="B950" s="202">
        <f>SUM(B951:B952)</f>
        <v>1357</v>
      </c>
    </row>
    <row r="951" spans="1:2">
      <c r="A951" s="173" t="s">
        <v>1429</v>
      </c>
      <c r="B951" s="202">
        <v>0</v>
      </c>
    </row>
    <row r="952" spans="1:2">
      <c r="A952" s="173" t="s">
        <v>1430</v>
      </c>
      <c r="B952" s="202">
        <v>1357</v>
      </c>
    </row>
    <row r="953" spans="1:2">
      <c r="A953" s="232" t="s">
        <v>1431</v>
      </c>
      <c r="B953" s="202">
        <f>B954+B955</f>
        <v>1984</v>
      </c>
    </row>
    <row r="954" spans="1:2">
      <c r="A954" s="173" t="s">
        <v>1432</v>
      </c>
      <c r="B954" s="202">
        <v>0</v>
      </c>
    </row>
    <row r="955" spans="1:2">
      <c r="A955" s="173" t="s">
        <v>1433</v>
      </c>
      <c r="B955" s="202">
        <v>1984</v>
      </c>
    </row>
    <row r="956" spans="1:2">
      <c r="A956" s="232" t="s">
        <v>1434</v>
      </c>
      <c r="B956" s="202">
        <f>SUM(B957,B979,B989,B999,B1006,B1011)</f>
        <v>128495</v>
      </c>
    </row>
    <row r="957" spans="1:2">
      <c r="A957" s="232" t="s">
        <v>1435</v>
      </c>
      <c r="B957" s="202">
        <f>SUM(B958:B978)</f>
        <v>91161</v>
      </c>
    </row>
    <row r="958" spans="1:2">
      <c r="A958" s="173" t="s">
        <v>712</v>
      </c>
      <c r="B958" s="202">
        <v>5067</v>
      </c>
    </row>
    <row r="959" spans="1:2">
      <c r="A959" s="173" t="s">
        <v>713</v>
      </c>
      <c r="B959" s="202">
        <v>410</v>
      </c>
    </row>
    <row r="960" spans="1:2">
      <c r="A960" s="173" t="s">
        <v>714</v>
      </c>
      <c r="B960" s="202">
        <v>11</v>
      </c>
    </row>
    <row r="961" spans="1:2">
      <c r="A961" s="173" t="s">
        <v>1436</v>
      </c>
      <c r="B961" s="202">
        <v>60727</v>
      </c>
    </row>
    <row r="962" spans="1:2">
      <c r="A962" s="173" t="s">
        <v>1437</v>
      </c>
      <c r="B962" s="202">
        <v>3098</v>
      </c>
    </row>
    <row r="963" spans="1:2">
      <c r="A963" s="173" t="s">
        <v>1438</v>
      </c>
      <c r="B963" s="202">
        <v>46</v>
      </c>
    </row>
    <row r="964" spans="1:2">
      <c r="A964" s="173" t="s">
        <v>1439</v>
      </c>
      <c r="B964" s="202">
        <v>60</v>
      </c>
    </row>
    <row r="965" spans="1:2">
      <c r="A965" s="173" t="s">
        <v>1440</v>
      </c>
      <c r="B965" s="202">
        <v>242</v>
      </c>
    </row>
    <row r="966" spans="1:2">
      <c r="A966" s="173" t="s">
        <v>1441</v>
      </c>
      <c r="B966" s="202">
        <v>1046</v>
      </c>
    </row>
    <row r="967" spans="1:2">
      <c r="A967" s="173" t="s">
        <v>1442</v>
      </c>
      <c r="B967" s="202">
        <v>0</v>
      </c>
    </row>
    <row r="968" spans="1:2">
      <c r="A968" s="173" t="s">
        <v>1443</v>
      </c>
      <c r="B968" s="202">
        <v>2142</v>
      </c>
    </row>
    <row r="969" spans="1:2">
      <c r="A969" s="173" t="s">
        <v>1444</v>
      </c>
      <c r="B969" s="202">
        <v>55</v>
      </c>
    </row>
    <row r="970" spans="1:2">
      <c r="A970" s="173" t="s">
        <v>1445</v>
      </c>
      <c r="B970" s="202">
        <v>0</v>
      </c>
    </row>
    <row r="971" spans="1:2">
      <c r="A971" s="173" t="s">
        <v>1446</v>
      </c>
      <c r="B971" s="202">
        <v>0</v>
      </c>
    </row>
    <row r="972" spans="1:2">
      <c r="A972" s="173" t="s">
        <v>1447</v>
      </c>
      <c r="B972" s="202">
        <v>0</v>
      </c>
    </row>
    <row r="973" spans="1:2">
      <c r="A973" s="173" t="s">
        <v>1448</v>
      </c>
      <c r="B973" s="202">
        <v>0</v>
      </c>
    </row>
    <row r="974" spans="1:2">
      <c r="A974" s="173" t="s">
        <v>1449</v>
      </c>
      <c r="B974" s="202">
        <v>0</v>
      </c>
    </row>
    <row r="975" spans="1:2">
      <c r="A975" s="173" t="s">
        <v>1450</v>
      </c>
      <c r="B975" s="202">
        <v>0</v>
      </c>
    </row>
    <row r="976" spans="1:2">
      <c r="A976" s="173" t="s">
        <v>1451</v>
      </c>
      <c r="B976" s="202">
        <v>305</v>
      </c>
    </row>
    <row r="977" spans="1:2">
      <c r="A977" s="173" t="s">
        <v>1452</v>
      </c>
      <c r="B977" s="202">
        <v>0</v>
      </c>
    </row>
    <row r="978" spans="1:2">
      <c r="A978" s="173" t="s">
        <v>1453</v>
      </c>
      <c r="B978" s="202">
        <v>17952</v>
      </c>
    </row>
    <row r="979" spans="1:2">
      <c r="A979" s="232" t="s">
        <v>1454</v>
      </c>
      <c r="B979" s="202">
        <f>SUM(B980:B988)</f>
        <v>500</v>
      </c>
    </row>
    <row r="980" spans="1:2">
      <c r="A980" s="173" t="s">
        <v>712</v>
      </c>
      <c r="B980" s="202">
        <v>0</v>
      </c>
    </row>
    <row r="981" spans="1:2">
      <c r="A981" s="173" t="s">
        <v>713</v>
      </c>
      <c r="B981" s="202">
        <v>0</v>
      </c>
    </row>
    <row r="982" spans="1:2">
      <c r="A982" s="173" t="s">
        <v>714</v>
      </c>
      <c r="B982" s="202">
        <v>0</v>
      </c>
    </row>
    <row r="983" spans="1:2">
      <c r="A983" s="173" t="s">
        <v>1455</v>
      </c>
      <c r="B983" s="202">
        <v>0</v>
      </c>
    </row>
    <row r="984" spans="1:2">
      <c r="A984" s="173" t="s">
        <v>1456</v>
      </c>
      <c r="B984" s="202">
        <v>0</v>
      </c>
    </row>
    <row r="985" spans="1:2">
      <c r="A985" s="173" t="s">
        <v>1457</v>
      </c>
      <c r="B985" s="202">
        <v>0</v>
      </c>
    </row>
    <row r="986" spans="1:2">
      <c r="A986" s="173" t="s">
        <v>1458</v>
      </c>
      <c r="B986" s="202">
        <v>0</v>
      </c>
    </row>
    <row r="987" spans="1:2">
      <c r="A987" s="173" t="s">
        <v>1459</v>
      </c>
      <c r="B987" s="202">
        <v>0</v>
      </c>
    </row>
    <row r="988" spans="1:2">
      <c r="A988" s="173" t="s">
        <v>1460</v>
      </c>
      <c r="B988" s="202">
        <v>500</v>
      </c>
    </row>
    <row r="989" spans="1:2">
      <c r="A989" s="232" t="s">
        <v>1461</v>
      </c>
      <c r="B989" s="202">
        <f>SUM(B990:B998)</f>
        <v>30891</v>
      </c>
    </row>
    <row r="990" spans="1:2">
      <c r="A990" s="173" t="s">
        <v>712</v>
      </c>
      <c r="B990" s="202">
        <v>0</v>
      </c>
    </row>
    <row r="991" spans="1:2">
      <c r="A991" s="173" t="s">
        <v>713</v>
      </c>
      <c r="B991" s="202">
        <v>3</v>
      </c>
    </row>
    <row r="992" spans="1:2">
      <c r="A992" s="173" t="s">
        <v>714</v>
      </c>
      <c r="B992" s="202">
        <v>0</v>
      </c>
    </row>
    <row r="993" spans="1:2">
      <c r="A993" s="173" t="s">
        <v>1462</v>
      </c>
      <c r="B993" s="202">
        <v>5000</v>
      </c>
    </row>
    <row r="994" spans="1:2">
      <c r="A994" s="173" t="s">
        <v>1463</v>
      </c>
      <c r="B994" s="202">
        <v>0</v>
      </c>
    </row>
    <row r="995" spans="1:2">
      <c r="A995" s="173" t="s">
        <v>1464</v>
      </c>
      <c r="B995" s="202">
        <v>0</v>
      </c>
    </row>
    <row r="996" spans="1:2">
      <c r="A996" s="173" t="s">
        <v>1465</v>
      </c>
      <c r="B996" s="202">
        <v>0</v>
      </c>
    </row>
    <row r="997" spans="1:2">
      <c r="A997" s="173" t="s">
        <v>1466</v>
      </c>
      <c r="B997" s="202">
        <v>0</v>
      </c>
    </row>
    <row r="998" spans="1:2">
      <c r="A998" s="173" t="s">
        <v>1467</v>
      </c>
      <c r="B998" s="202">
        <v>25888</v>
      </c>
    </row>
    <row r="999" spans="1:2">
      <c r="A999" s="232" t="s">
        <v>1468</v>
      </c>
      <c r="B999" s="202">
        <f>SUM(B1000:B1005)</f>
        <v>40</v>
      </c>
    </row>
    <row r="1000" spans="1:2">
      <c r="A1000" s="173" t="s">
        <v>712</v>
      </c>
      <c r="B1000" s="202">
        <v>0</v>
      </c>
    </row>
    <row r="1001" spans="1:2">
      <c r="A1001" s="173" t="s">
        <v>713</v>
      </c>
      <c r="B1001" s="202">
        <v>0</v>
      </c>
    </row>
    <row r="1002" spans="1:2">
      <c r="A1002" s="173" t="s">
        <v>714</v>
      </c>
      <c r="B1002" s="202">
        <v>0</v>
      </c>
    </row>
    <row r="1003" spans="1:2">
      <c r="A1003" s="173" t="s">
        <v>1459</v>
      </c>
      <c r="B1003" s="202">
        <v>0</v>
      </c>
    </row>
    <row r="1004" spans="1:2">
      <c r="A1004" s="173" t="s">
        <v>1469</v>
      </c>
      <c r="B1004" s="202">
        <v>0</v>
      </c>
    </row>
    <row r="1005" spans="1:2">
      <c r="A1005" s="173" t="s">
        <v>1470</v>
      </c>
      <c r="B1005" s="202">
        <v>40</v>
      </c>
    </row>
    <row r="1006" spans="1:2">
      <c r="A1006" s="232" t="s">
        <v>1471</v>
      </c>
      <c r="B1006" s="202">
        <f>SUM(B1007:B1010)</f>
        <v>0</v>
      </c>
    </row>
    <row r="1007" spans="1:2">
      <c r="A1007" s="173" t="s">
        <v>1472</v>
      </c>
      <c r="B1007" s="202">
        <v>0</v>
      </c>
    </row>
    <row r="1008" spans="1:2">
      <c r="A1008" s="173" t="s">
        <v>1473</v>
      </c>
      <c r="B1008" s="202">
        <v>0</v>
      </c>
    </row>
    <row r="1009" spans="1:2">
      <c r="A1009" s="173" t="s">
        <v>1474</v>
      </c>
      <c r="B1009" s="202">
        <v>0</v>
      </c>
    </row>
    <row r="1010" spans="1:2">
      <c r="A1010" s="173" t="s">
        <v>1475</v>
      </c>
      <c r="B1010" s="202">
        <v>0</v>
      </c>
    </row>
    <row r="1011" spans="1:2">
      <c r="A1011" s="232" t="s">
        <v>1476</v>
      </c>
      <c r="B1011" s="202">
        <f>SUM(B1012:B1013)</f>
        <v>5903</v>
      </c>
    </row>
    <row r="1012" spans="1:2">
      <c r="A1012" s="173" t="s">
        <v>1477</v>
      </c>
      <c r="B1012" s="202">
        <v>5450</v>
      </c>
    </row>
    <row r="1013" spans="1:2">
      <c r="A1013" s="173" t="s">
        <v>1478</v>
      </c>
      <c r="B1013" s="202">
        <v>453</v>
      </c>
    </row>
    <row r="1014" spans="1:2">
      <c r="A1014" s="232" t="s">
        <v>1479</v>
      </c>
      <c r="B1014" s="202">
        <f>SUM(B1015,B1025,B1041,B1046,B1057,B1064,B1072)</f>
        <v>79191</v>
      </c>
    </row>
    <row r="1015" spans="1:2">
      <c r="A1015" s="232" t="s">
        <v>1480</v>
      </c>
      <c r="B1015" s="202">
        <f>SUM(B1016:B1024)</f>
        <v>212</v>
      </c>
    </row>
    <row r="1016" spans="1:2">
      <c r="A1016" s="173" t="s">
        <v>712</v>
      </c>
      <c r="B1016" s="202">
        <v>135</v>
      </c>
    </row>
    <row r="1017" spans="1:2">
      <c r="A1017" s="173" t="s">
        <v>713</v>
      </c>
      <c r="B1017" s="202">
        <v>77</v>
      </c>
    </row>
    <row r="1018" spans="1:2">
      <c r="A1018" s="173" t="s">
        <v>714</v>
      </c>
      <c r="B1018" s="202">
        <v>0</v>
      </c>
    </row>
    <row r="1019" spans="1:2">
      <c r="A1019" s="173" t="s">
        <v>1481</v>
      </c>
      <c r="B1019" s="202">
        <v>0</v>
      </c>
    </row>
    <row r="1020" spans="1:2">
      <c r="A1020" s="173" t="s">
        <v>1482</v>
      </c>
      <c r="B1020" s="202">
        <v>0</v>
      </c>
    </row>
    <row r="1021" spans="1:2">
      <c r="A1021" s="173" t="s">
        <v>1483</v>
      </c>
      <c r="B1021" s="202">
        <v>0</v>
      </c>
    </row>
    <row r="1022" spans="1:2">
      <c r="A1022" s="173" t="s">
        <v>1484</v>
      </c>
      <c r="B1022" s="202">
        <v>0</v>
      </c>
    </row>
    <row r="1023" spans="1:2">
      <c r="A1023" s="173" t="s">
        <v>1485</v>
      </c>
      <c r="B1023" s="202">
        <v>0</v>
      </c>
    </row>
    <row r="1024" spans="1:2">
      <c r="A1024" s="173" t="s">
        <v>1486</v>
      </c>
      <c r="B1024" s="202">
        <v>0</v>
      </c>
    </row>
    <row r="1025" spans="1:2">
      <c r="A1025" s="232" t="s">
        <v>1487</v>
      </c>
      <c r="B1025" s="202">
        <f>SUM(B1026:B1040)</f>
        <v>18966</v>
      </c>
    </row>
    <row r="1026" spans="1:2">
      <c r="A1026" s="173" t="s">
        <v>712</v>
      </c>
      <c r="B1026" s="202">
        <v>0</v>
      </c>
    </row>
    <row r="1027" spans="1:2">
      <c r="A1027" s="173" t="s">
        <v>713</v>
      </c>
      <c r="B1027" s="202">
        <v>62</v>
      </c>
    </row>
    <row r="1028" spans="1:2">
      <c r="A1028" s="173" t="s">
        <v>714</v>
      </c>
      <c r="B1028" s="202">
        <v>0</v>
      </c>
    </row>
    <row r="1029" spans="1:2">
      <c r="A1029" s="173" t="s">
        <v>1488</v>
      </c>
      <c r="B1029" s="202">
        <v>0</v>
      </c>
    </row>
    <row r="1030" spans="1:2">
      <c r="A1030" s="173" t="s">
        <v>1489</v>
      </c>
      <c r="B1030" s="202">
        <v>0</v>
      </c>
    </row>
    <row r="1031" spans="1:2">
      <c r="A1031" s="173" t="s">
        <v>1490</v>
      </c>
      <c r="B1031" s="202">
        <v>0</v>
      </c>
    </row>
    <row r="1032" spans="1:2">
      <c r="A1032" s="173" t="s">
        <v>1491</v>
      </c>
      <c r="B1032" s="202">
        <v>2000</v>
      </c>
    </row>
    <row r="1033" spans="1:2">
      <c r="A1033" s="173" t="s">
        <v>1492</v>
      </c>
      <c r="B1033" s="202">
        <v>0</v>
      </c>
    </row>
    <row r="1034" spans="1:2">
      <c r="A1034" s="173" t="s">
        <v>1493</v>
      </c>
      <c r="B1034" s="202">
        <v>0</v>
      </c>
    </row>
    <row r="1035" spans="1:2">
      <c r="A1035" s="173" t="s">
        <v>1494</v>
      </c>
      <c r="B1035" s="202">
        <v>0</v>
      </c>
    </row>
    <row r="1036" spans="1:2">
      <c r="A1036" s="173" t="s">
        <v>1495</v>
      </c>
      <c r="B1036" s="202">
        <v>0</v>
      </c>
    </row>
    <row r="1037" spans="1:2">
      <c r="A1037" s="173" t="s">
        <v>1496</v>
      </c>
      <c r="B1037" s="202">
        <v>0</v>
      </c>
    </row>
    <row r="1038" spans="1:2">
      <c r="A1038" s="173" t="s">
        <v>1497</v>
      </c>
      <c r="B1038" s="202">
        <v>0</v>
      </c>
    </row>
    <row r="1039" spans="1:2">
      <c r="A1039" s="173" t="s">
        <v>1498</v>
      </c>
      <c r="B1039" s="202">
        <v>0</v>
      </c>
    </row>
    <row r="1040" spans="1:2">
      <c r="A1040" s="173" t="s">
        <v>1499</v>
      </c>
      <c r="B1040" s="202">
        <v>16904</v>
      </c>
    </row>
    <row r="1041" spans="1:2">
      <c r="A1041" s="232" t="s">
        <v>1500</v>
      </c>
      <c r="B1041" s="202">
        <f>SUM(B1042:B1045)</f>
        <v>12947</v>
      </c>
    </row>
    <row r="1042" spans="1:2">
      <c r="A1042" s="173" t="s">
        <v>712</v>
      </c>
      <c r="B1042" s="202">
        <v>0</v>
      </c>
    </row>
    <row r="1043" spans="1:2">
      <c r="A1043" s="173" t="s">
        <v>713</v>
      </c>
      <c r="B1043" s="202">
        <v>2</v>
      </c>
    </row>
    <row r="1044" spans="1:2">
      <c r="A1044" s="173" t="s">
        <v>714</v>
      </c>
      <c r="B1044" s="202">
        <v>0</v>
      </c>
    </row>
    <row r="1045" spans="1:2">
      <c r="A1045" s="173" t="s">
        <v>1501</v>
      </c>
      <c r="B1045" s="202">
        <v>12945</v>
      </c>
    </row>
    <row r="1046" spans="1:2">
      <c r="A1046" s="232" t="s">
        <v>1502</v>
      </c>
      <c r="B1046" s="202">
        <f>SUM(B1047:B1056)</f>
        <v>1308</v>
      </c>
    </row>
    <row r="1047" spans="1:2">
      <c r="A1047" s="173" t="s">
        <v>712</v>
      </c>
      <c r="B1047" s="202">
        <v>782</v>
      </c>
    </row>
    <row r="1048" spans="1:2">
      <c r="A1048" s="173" t="s">
        <v>713</v>
      </c>
      <c r="B1048" s="202">
        <v>526</v>
      </c>
    </row>
    <row r="1049" spans="1:2">
      <c r="A1049" s="173" t="s">
        <v>714</v>
      </c>
      <c r="B1049" s="202">
        <v>0</v>
      </c>
    </row>
    <row r="1050" spans="1:2">
      <c r="A1050" s="173" t="s">
        <v>1503</v>
      </c>
      <c r="B1050" s="202">
        <v>0</v>
      </c>
    </row>
    <row r="1051" spans="1:2">
      <c r="A1051" s="173" t="s">
        <v>1504</v>
      </c>
      <c r="B1051" s="202">
        <v>0</v>
      </c>
    </row>
    <row r="1052" spans="1:2">
      <c r="A1052" s="173" t="s">
        <v>1505</v>
      </c>
      <c r="B1052" s="202">
        <v>0</v>
      </c>
    </row>
    <row r="1053" spans="1:2">
      <c r="A1053" s="173" t="s">
        <v>1506</v>
      </c>
      <c r="B1053" s="202">
        <v>0</v>
      </c>
    </row>
    <row r="1054" spans="1:2">
      <c r="A1054" s="173" t="s">
        <v>1507</v>
      </c>
      <c r="B1054" s="202">
        <v>0</v>
      </c>
    </row>
    <row r="1055" spans="1:2">
      <c r="A1055" s="173" t="s">
        <v>721</v>
      </c>
      <c r="B1055" s="202">
        <v>0</v>
      </c>
    </row>
    <row r="1056" spans="1:2">
      <c r="A1056" s="173" t="s">
        <v>1508</v>
      </c>
      <c r="B1056" s="202">
        <v>0</v>
      </c>
    </row>
    <row r="1057" spans="1:2">
      <c r="A1057" s="232" t="s">
        <v>1509</v>
      </c>
      <c r="B1057" s="202">
        <f>SUM(B1058:B1063)</f>
        <v>1493</v>
      </c>
    </row>
    <row r="1058" spans="1:2">
      <c r="A1058" s="173" t="s">
        <v>712</v>
      </c>
      <c r="B1058" s="202">
        <v>313</v>
      </c>
    </row>
    <row r="1059" spans="1:2">
      <c r="A1059" s="173" t="s">
        <v>713</v>
      </c>
      <c r="B1059" s="202">
        <v>1180</v>
      </c>
    </row>
    <row r="1060" spans="1:2">
      <c r="A1060" s="173" t="s">
        <v>714</v>
      </c>
      <c r="B1060" s="202">
        <v>0</v>
      </c>
    </row>
    <row r="1061" spans="1:2">
      <c r="A1061" s="173" t="s">
        <v>1510</v>
      </c>
      <c r="B1061" s="202">
        <v>0</v>
      </c>
    </row>
    <row r="1062" spans="1:2">
      <c r="A1062" s="173" t="s">
        <v>1511</v>
      </c>
      <c r="B1062" s="202">
        <v>0</v>
      </c>
    </row>
    <row r="1063" spans="1:2">
      <c r="A1063" s="173" t="s">
        <v>1512</v>
      </c>
      <c r="B1063" s="202">
        <v>0</v>
      </c>
    </row>
    <row r="1064" spans="1:2">
      <c r="A1064" s="232" t="s">
        <v>1513</v>
      </c>
      <c r="B1064" s="202">
        <f>SUM(B1065:B1071)</f>
        <v>36265</v>
      </c>
    </row>
    <row r="1065" spans="1:2">
      <c r="A1065" s="173" t="s">
        <v>712</v>
      </c>
      <c r="B1065" s="202">
        <v>546</v>
      </c>
    </row>
    <row r="1066" spans="1:2">
      <c r="A1066" s="173" t="s">
        <v>713</v>
      </c>
      <c r="B1066" s="202">
        <v>209</v>
      </c>
    </row>
    <row r="1067" spans="1:2">
      <c r="A1067" s="173" t="s">
        <v>714</v>
      </c>
      <c r="B1067" s="202">
        <v>0</v>
      </c>
    </row>
    <row r="1068" spans="1:2">
      <c r="A1068" s="173" t="s">
        <v>1514</v>
      </c>
      <c r="B1068" s="202">
        <v>0</v>
      </c>
    </row>
    <row r="1069" spans="1:2">
      <c r="A1069" s="173" t="s">
        <v>1515</v>
      </c>
      <c r="B1069" s="202">
        <v>5275</v>
      </c>
    </row>
    <row r="1070" spans="1:2">
      <c r="A1070" s="173" t="s">
        <v>1516</v>
      </c>
      <c r="B1070" s="202">
        <v>159</v>
      </c>
    </row>
    <row r="1071" spans="1:2">
      <c r="A1071" s="173" t="s">
        <v>1517</v>
      </c>
      <c r="B1071" s="202">
        <v>30076</v>
      </c>
    </row>
    <row r="1072" spans="1:2">
      <c r="A1072" s="232" t="s">
        <v>1518</v>
      </c>
      <c r="B1072" s="202">
        <f>SUM(B1073:B1077)</f>
        <v>8000</v>
      </c>
    </row>
    <row r="1073" spans="1:2">
      <c r="A1073" s="173" t="s">
        <v>1519</v>
      </c>
      <c r="B1073" s="202">
        <v>0</v>
      </c>
    </row>
    <row r="1074" spans="1:2">
      <c r="A1074" s="173" t="s">
        <v>1520</v>
      </c>
      <c r="B1074" s="202">
        <v>0</v>
      </c>
    </row>
    <row r="1075" spans="1:2">
      <c r="A1075" s="173" t="s">
        <v>1521</v>
      </c>
      <c r="B1075" s="202">
        <v>0</v>
      </c>
    </row>
    <row r="1076" spans="1:2">
      <c r="A1076" s="173" t="s">
        <v>1522</v>
      </c>
      <c r="B1076" s="202">
        <v>0</v>
      </c>
    </row>
    <row r="1077" spans="1:2">
      <c r="A1077" s="173" t="s">
        <v>1523</v>
      </c>
      <c r="B1077" s="202">
        <v>8000</v>
      </c>
    </row>
    <row r="1078" spans="1:2">
      <c r="A1078" s="232" t="s">
        <v>1524</v>
      </c>
      <c r="B1078" s="202">
        <f>SUM(B1079,B1089,B1095)</f>
        <v>5970</v>
      </c>
    </row>
    <row r="1079" spans="1:2">
      <c r="A1079" s="232" t="s">
        <v>1525</v>
      </c>
      <c r="B1079" s="202">
        <f>SUM(B1080:B1088)</f>
        <v>1728</v>
      </c>
    </row>
    <row r="1080" spans="1:2">
      <c r="A1080" s="173" t="s">
        <v>712</v>
      </c>
      <c r="B1080" s="202">
        <v>629</v>
      </c>
    </row>
    <row r="1081" spans="1:2">
      <c r="A1081" s="173" t="s">
        <v>713</v>
      </c>
      <c r="B1081" s="202">
        <v>283</v>
      </c>
    </row>
    <row r="1082" spans="1:2">
      <c r="A1082" s="173" t="s">
        <v>714</v>
      </c>
      <c r="B1082" s="202">
        <v>0</v>
      </c>
    </row>
    <row r="1083" spans="1:2">
      <c r="A1083" s="173" t="s">
        <v>1526</v>
      </c>
      <c r="B1083" s="202">
        <v>0</v>
      </c>
    </row>
    <row r="1084" spans="1:2">
      <c r="A1084" s="173" t="s">
        <v>1527</v>
      </c>
      <c r="B1084" s="202">
        <v>0</v>
      </c>
    </row>
    <row r="1085" spans="1:2">
      <c r="A1085" s="173" t="s">
        <v>1528</v>
      </c>
      <c r="B1085" s="202">
        <v>0</v>
      </c>
    </row>
    <row r="1086" spans="1:2">
      <c r="A1086" s="173" t="s">
        <v>1529</v>
      </c>
      <c r="B1086" s="202">
        <v>0</v>
      </c>
    </row>
    <row r="1087" spans="1:2">
      <c r="A1087" s="173" t="s">
        <v>721</v>
      </c>
      <c r="B1087" s="202">
        <v>0</v>
      </c>
    </row>
    <row r="1088" spans="1:2">
      <c r="A1088" s="173" t="s">
        <v>1530</v>
      </c>
      <c r="B1088" s="202">
        <v>816</v>
      </c>
    </row>
    <row r="1089" spans="1:2">
      <c r="A1089" s="232" t="s">
        <v>1531</v>
      </c>
      <c r="B1089" s="202">
        <f>SUM(B1090:B1094)</f>
        <v>2280</v>
      </c>
    </row>
    <row r="1090" spans="1:2">
      <c r="A1090" s="173" t="s">
        <v>712</v>
      </c>
      <c r="B1090" s="202">
        <v>0</v>
      </c>
    </row>
    <row r="1091" spans="1:2">
      <c r="A1091" s="173" t="s">
        <v>713</v>
      </c>
      <c r="B1091" s="202">
        <v>6</v>
      </c>
    </row>
    <row r="1092" spans="1:2">
      <c r="A1092" s="173" t="s">
        <v>714</v>
      </c>
      <c r="B1092" s="202">
        <v>0</v>
      </c>
    </row>
    <row r="1093" spans="1:2">
      <c r="A1093" s="173" t="s">
        <v>1532</v>
      </c>
      <c r="B1093" s="202">
        <v>0</v>
      </c>
    </row>
    <row r="1094" spans="1:2">
      <c r="A1094" s="173" t="s">
        <v>1533</v>
      </c>
      <c r="B1094" s="202">
        <v>2274</v>
      </c>
    </row>
    <row r="1095" spans="1:2">
      <c r="A1095" s="232" t="s">
        <v>1534</v>
      </c>
      <c r="B1095" s="202">
        <f>SUM(B1096:B1097)</f>
        <v>1962</v>
      </c>
    </row>
    <row r="1096" spans="1:2">
      <c r="A1096" s="173" t="s">
        <v>1535</v>
      </c>
      <c r="B1096" s="202">
        <v>750</v>
      </c>
    </row>
    <row r="1097" spans="1:2">
      <c r="A1097" s="173" t="s">
        <v>1536</v>
      </c>
      <c r="B1097" s="202">
        <v>1212</v>
      </c>
    </row>
    <row r="1098" spans="1:2">
      <c r="A1098" s="232" t="s">
        <v>1537</v>
      </c>
      <c r="B1098" s="202">
        <f>SUM(B1099,B1106,B1116,B1122,B1125)</f>
        <v>2960</v>
      </c>
    </row>
    <row r="1099" spans="1:2">
      <c r="A1099" s="232" t="s">
        <v>1538</v>
      </c>
      <c r="B1099" s="202">
        <f>SUM(B1100:B1105)</f>
        <v>882</v>
      </c>
    </row>
    <row r="1100" spans="1:2">
      <c r="A1100" s="173" t="s">
        <v>712</v>
      </c>
      <c r="B1100" s="202">
        <v>351</v>
      </c>
    </row>
    <row r="1101" spans="1:2">
      <c r="A1101" s="173" t="s">
        <v>713</v>
      </c>
      <c r="B1101" s="202">
        <v>131</v>
      </c>
    </row>
    <row r="1102" spans="1:2">
      <c r="A1102" s="173" t="s">
        <v>714</v>
      </c>
      <c r="B1102" s="202">
        <v>0</v>
      </c>
    </row>
    <row r="1103" spans="1:2">
      <c r="A1103" s="173" t="s">
        <v>1539</v>
      </c>
      <c r="B1103" s="202">
        <v>0</v>
      </c>
    </row>
    <row r="1104" spans="1:2">
      <c r="A1104" s="173" t="s">
        <v>721</v>
      </c>
      <c r="B1104" s="202">
        <v>0</v>
      </c>
    </row>
    <row r="1105" spans="1:2">
      <c r="A1105" s="173" t="s">
        <v>1540</v>
      </c>
      <c r="B1105" s="202">
        <v>400</v>
      </c>
    </row>
    <row r="1106" spans="1:2">
      <c r="A1106" s="232" t="s">
        <v>1541</v>
      </c>
      <c r="B1106" s="202">
        <f>SUM(B1107:B1115)</f>
        <v>0</v>
      </c>
    </row>
    <row r="1107" spans="1:2">
      <c r="A1107" s="173" t="s">
        <v>1542</v>
      </c>
      <c r="B1107" s="202">
        <v>0</v>
      </c>
    </row>
    <row r="1108" spans="1:2">
      <c r="A1108" s="173" t="s">
        <v>1543</v>
      </c>
      <c r="B1108" s="202">
        <v>0</v>
      </c>
    </row>
    <row r="1109" spans="1:2">
      <c r="A1109" s="173" t="s">
        <v>1544</v>
      </c>
      <c r="B1109" s="202">
        <v>0</v>
      </c>
    </row>
    <row r="1110" spans="1:2">
      <c r="A1110" s="173" t="s">
        <v>1545</v>
      </c>
      <c r="B1110" s="202">
        <v>0</v>
      </c>
    </row>
    <row r="1111" spans="1:2">
      <c r="A1111" s="173" t="s">
        <v>1546</v>
      </c>
      <c r="B1111" s="202">
        <v>0</v>
      </c>
    </row>
    <row r="1112" spans="1:2">
      <c r="A1112" s="173" t="s">
        <v>1547</v>
      </c>
      <c r="B1112" s="202">
        <v>0</v>
      </c>
    </row>
    <row r="1113" spans="1:2">
      <c r="A1113" s="173" t="s">
        <v>1548</v>
      </c>
      <c r="B1113" s="202">
        <v>0</v>
      </c>
    </row>
    <row r="1114" spans="1:2">
      <c r="A1114" s="173" t="s">
        <v>1549</v>
      </c>
      <c r="B1114" s="202">
        <v>0</v>
      </c>
    </row>
    <row r="1115" spans="1:2">
      <c r="A1115" s="173" t="s">
        <v>1550</v>
      </c>
      <c r="B1115" s="202">
        <v>0</v>
      </c>
    </row>
    <row r="1116" spans="1:2">
      <c r="A1116" s="232" t="s">
        <v>1551</v>
      </c>
      <c r="B1116" s="202">
        <f>SUM(B1117:B1121)</f>
        <v>2078</v>
      </c>
    </row>
    <row r="1117" spans="1:2">
      <c r="A1117" s="173" t="s">
        <v>1552</v>
      </c>
      <c r="B1117" s="202">
        <v>0</v>
      </c>
    </row>
    <row r="1118" spans="1:2">
      <c r="A1118" s="173" t="s">
        <v>1553</v>
      </c>
      <c r="B1118" s="202">
        <v>0</v>
      </c>
    </row>
    <row r="1119" spans="1:2">
      <c r="A1119" s="173" t="s">
        <v>1554</v>
      </c>
      <c r="B1119" s="202">
        <v>0</v>
      </c>
    </row>
    <row r="1120" spans="1:2">
      <c r="A1120" s="173" t="s">
        <v>1555</v>
      </c>
      <c r="B1120" s="202">
        <v>0</v>
      </c>
    </row>
    <row r="1121" spans="1:2">
      <c r="A1121" s="173" t="s">
        <v>1556</v>
      </c>
      <c r="B1121" s="202">
        <v>2078</v>
      </c>
    </row>
    <row r="1122" spans="1:2">
      <c r="A1122" s="232" t="s">
        <v>1557</v>
      </c>
      <c r="B1122" s="202">
        <f>SUM(B1123:B1124)</f>
        <v>0</v>
      </c>
    </row>
    <row r="1123" spans="1:2">
      <c r="A1123" s="173" t="s">
        <v>1558</v>
      </c>
      <c r="B1123" s="202">
        <v>0</v>
      </c>
    </row>
    <row r="1124" spans="1:2">
      <c r="A1124" s="173" t="s">
        <v>1559</v>
      </c>
      <c r="B1124" s="202">
        <v>0</v>
      </c>
    </row>
    <row r="1125" spans="1:2">
      <c r="A1125" s="232" t="s">
        <v>1560</v>
      </c>
      <c r="B1125" s="202">
        <f>SUM(B1126:B1127)</f>
        <v>0</v>
      </c>
    </row>
    <row r="1126" spans="1:2">
      <c r="A1126" s="173" t="s">
        <v>1561</v>
      </c>
      <c r="B1126" s="202">
        <v>0</v>
      </c>
    </row>
    <row r="1127" spans="1:2">
      <c r="A1127" s="173" t="s">
        <v>1562</v>
      </c>
      <c r="B1127" s="202">
        <v>0</v>
      </c>
    </row>
    <row r="1128" spans="1:2">
      <c r="A1128" s="232" t="s">
        <v>1563</v>
      </c>
      <c r="B1128" s="202">
        <f>SUM(B1129:B1137)</f>
        <v>510</v>
      </c>
    </row>
    <row r="1129" spans="1:2">
      <c r="A1129" s="232" t="s">
        <v>1564</v>
      </c>
      <c r="B1129" s="202">
        <v>310</v>
      </c>
    </row>
    <row r="1130" spans="1:2">
      <c r="A1130" s="232" t="s">
        <v>1565</v>
      </c>
      <c r="B1130" s="202">
        <v>0</v>
      </c>
    </row>
    <row r="1131" spans="1:2">
      <c r="A1131" s="232" t="s">
        <v>1566</v>
      </c>
      <c r="B1131" s="202">
        <v>0</v>
      </c>
    </row>
    <row r="1132" spans="1:2">
      <c r="A1132" s="232" t="s">
        <v>1567</v>
      </c>
      <c r="B1132" s="202">
        <v>0</v>
      </c>
    </row>
    <row r="1133" spans="1:2">
      <c r="A1133" s="232" t="s">
        <v>1568</v>
      </c>
      <c r="B1133" s="202">
        <v>0</v>
      </c>
    </row>
    <row r="1134" spans="1:2">
      <c r="A1134" s="232" t="s">
        <v>1344</v>
      </c>
      <c r="B1134" s="202">
        <v>0</v>
      </c>
    </row>
    <row r="1135" spans="1:2">
      <c r="A1135" s="232" t="s">
        <v>1569</v>
      </c>
      <c r="B1135" s="202">
        <v>0</v>
      </c>
    </row>
    <row r="1136" spans="1:2">
      <c r="A1136" s="232" t="s">
        <v>1570</v>
      </c>
      <c r="B1136" s="202">
        <v>0</v>
      </c>
    </row>
    <row r="1137" spans="1:2">
      <c r="A1137" s="232" t="s">
        <v>1571</v>
      </c>
      <c r="B1137" s="202">
        <v>200</v>
      </c>
    </row>
    <row r="1138" spans="1:2">
      <c r="A1138" s="232" t="s">
        <v>1572</v>
      </c>
      <c r="B1138" s="202">
        <f>SUM(B1139,B1166,B1181)</f>
        <v>12324</v>
      </c>
    </row>
    <row r="1139" spans="1:2">
      <c r="A1139" s="232" t="s">
        <v>1573</v>
      </c>
      <c r="B1139" s="202">
        <f>SUM(B1140:B1165)</f>
        <v>11768</v>
      </c>
    </row>
    <row r="1140" spans="1:2">
      <c r="A1140" s="173" t="s">
        <v>712</v>
      </c>
      <c r="B1140" s="202">
        <v>3110</v>
      </c>
    </row>
    <row r="1141" spans="1:2">
      <c r="A1141" s="173" t="s">
        <v>713</v>
      </c>
      <c r="B1141" s="202">
        <v>867</v>
      </c>
    </row>
    <row r="1142" spans="1:2">
      <c r="A1142" s="173" t="s">
        <v>714</v>
      </c>
      <c r="B1142" s="202">
        <v>0</v>
      </c>
    </row>
    <row r="1143" spans="1:2">
      <c r="A1143" s="173" t="s">
        <v>1574</v>
      </c>
      <c r="B1143" s="202">
        <v>424</v>
      </c>
    </row>
    <row r="1144" spans="1:2">
      <c r="A1144" s="173" t="s">
        <v>1575</v>
      </c>
      <c r="B1144" s="202">
        <v>1211</v>
      </c>
    </row>
    <row r="1145" spans="1:2">
      <c r="A1145" s="173" t="s">
        <v>1576</v>
      </c>
      <c r="B1145" s="202">
        <v>385</v>
      </c>
    </row>
    <row r="1146" spans="1:2">
      <c r="A1146" s="173" t="s">
        <v>1577</v>
      </c>
      <c r="B1146" s="202">
        <v>80</v>
      </c>
    </row>
    <row r="1147" spans="1:2">
      <c r="A1147" s="173" t="s">
        <v>1578</v>
      </c>
      <c r="B1147" s="202">
        <v>448</v>
      </c>
    </row>
    <row r="1148" spans="1:2">
      <c r="A1148" s="173" t="s">
        <v>1579</v>
      </c>
      <c r="B1148" s="202">
        <v>0</v>
      </c>
    </row>
    <row r="1149" spans="1:2">
      <c r="A1149" s="173" t="s">
        <v>1580</v>
      </c>
      <c r="B1149" s="202">
        <v>0</v>
      </c>
    </row>
    <row r="1150" spans="1:2">
      <c r="A1150" s="173" t="s">
        <v>1581</v>
      </c>
      <c r="B1150" s="202">
        <v>210</v>
      </c>
    </row>
    <row r="1151" spans="1:2">
      <c r="A1151" s="173" t="s">
        <v>1582</v>
      </c>
      <c r="B1151" s="202">
        <v>0</v>
      </c>
    </row>
    <row r="1152" spans="1:2">
      <c r="A1152" s="173" t="s">
        <v>1583</v>
      </c>
      <c r="B1152" s="202">
        <v>0</v>
      </c>
    </row>
    <row r="1153" spans="1:2">
      <c r="A1153" s="173" t="s">
        <v>1584</v>
      </c>
      <c r="B1153" s="202">
        <v>0</v>
      </c>
    </row>
    <row r="1154" spans="1:2">
      <c r="A1154" s="173" t="s">
        <v>1585</v>
      </c>
      <c r="B1154" s="202">
        <v>0</v>
      </c>
    </row>
    <row r="1155" spans="1:2">
      <c r="A1155" s="173" t="s">
        <v>1586</v>
      </c>
      <c r="B1155" s="202">
        <v>0</v>
      </c>
    </row>
    <row r="1156" spans="1:2">
      <c r="A1156" s="173" t="s">
        <v>1587</v>
      </c>
      <c r="B1156" s="202">
        <v>0</v>
      </c>
    </row>
    <row r="1157" spans="1:2">
      <c r="A1157" s="173" t="s">
        <v>1588</v>
      </c>
      <c r="B1157" s="202">
        <v>0</v>
      </c>
    </row>
    <row r="1158" spans="1:2">
      <c r="A1158" s="173" t="s">
        <v>1589</v>
      </c>
      <c r="B1158" s="202">
        <v>0</v>
      </c>
    </row>
    <row r="1159" spans="1:2">
      <c r="A1159" s="173" t="s">
        <v>1590</v>
      </c>
      <c r="B1159" s="202">
        <v>0</v>
      </c>
    </row>
    <row r="1160" spans="1:2">
      <c r="A1160" s="173" t="s">
        <v>1591</v>
      </c>
      <c r="B1160" s="202">
        <v>0</v>
      </c>
    </row>
    <row r="1161" spans="1:2">
      <c r="A1161" s="173" t="s">
        <v>1592</v>
      </c>
      <c r="B1161" s="202">
        <v>0</v>
      </c>
    </row>
    <row r="1162" spans="1:2">
      <c r="A1162" s="173" t="s">
        <v>1593</v>
      </c>
      <c r="B1162" s="202">
        <v>0</v>
      </c>
    </row>
    <row r="1163" spans="1:2">
      <c r="A1163" s="173" t="s">
        <v>1594</v>
      </c>
      <c r="B1163" s="202">
        <v>158</v>
      </c>
    </row>
    <row r="1164" spans="1:2">
      <c r="A1164" s="173" t="s">
        <v>721</v>
      </c>
      <c r="B1164" s="202">
        <v>2171</v>
      </c>
    </row>
    <row r="1165" spans="1:2">
      <c r="A1165" s="173" t="s">
        <v>1595</v>
      </c>
      <c r="B1165" s="202">
        <v>2704</v>
      </c>
    </row>
    <row r="1166" spans="1:2">
      <c r="A1166" s="232" t="s">
        <v>1596</v>
      </c>
      <c r="B1166" s="202">
        <f>SUM(B1167:B1180)</f>
        <v>556</v>
      </c>
    </row>
    <row r="1167" spans="1:2">
      <c r="A1167" s="173" t="s">
        <v>712</v>
      </c>
      <c r="B1167" s="202">
        <v>30</v>
      </c>
    </row>
    <row r="1168" spans="1:2">
      <c r="A1168" s="173" t="s">
        <v>713</v>
      </c>
      <c r="B1168" s="202">
        <v>0</v>
      </c>
    </row>
    <row r="1169" spans="1:2">
      <c r="A1169" s="173" t="s">
        <v>714</v>
      </c>
      <c r="B1169" s="202">
        <v>0</v>
      </c>
    </row>
    <row r="1170" spans="1:2">
      <c r="A1170" s="173" t="s">
        <v>1597</v>
      </c>
      <c r="B1170" s="202">
        <v>0</v>
      </c>
    </row>
    <row r="1171" spans="1:2">
      <c r="A1171" s="173" t="s">
        <v>1598</v>
      </c>
      <c r="B1171" s="202">
        <v>0</v>
      </c>
    </row>
    <row r="1172" spans="1:2">
      <c r="A1172" s="173" t="s">
        <v>1599</v>
      </c>
      <c r="B1172" s="202">
        <v>0</v>
      </c>
    </row>
    <row r="1173" spans="1:2">
      <c r="A1173" s="173" t="s">
        <v>1600</v>
      </c>
      <c r="B1173" s="202">
        <v>0</v>
      </c>
    </row>
    <row r="1174" spans="1:2">
      <c r="A1174" s="173" t="s">
        <v>1601</v>
      </c>
      <c r="B1174" s="202">
        <v>526</v>
      </c>
    </row>
    <row r="1175" spans="1:2">
      <c r="A1175" s="173" t="s">
        <v>1602</v>
      </c>
      <c r="B1175" s="202">
        <v>0</v>
      </c>
    </row>
    <row r="1176" spans="1:2">
      <c r="A1176" s="173" t="s">
        <v>1603</v>
      </c>
      <c r="B1176" s="202">
        <v>0</v>
      </c>
    </row>
    <row r="1177" spans="1:2">
      <c r="A1177" s="173" t="s">
        <v>1604</v>
      </c>
      <c r="B1177" s="202">
        <v>0</v>
      </c>
    </row>
    <row r="1178" spans="1:2">
      <c r="A1178" s="173" t="s">
        <v>1605</v>
      </c>
      <c r="B1178" s="202">
        <v>0</v>
      </c>
    </row>
    <row r="1179" spans="1:2">
      <c r="A1179" s="173" t="s">
        <v>1606</v>
      </c>
      <c r="B1179" s="202">
        <v>0</v>
      </c>
    </row>
    <row r="1180" spans="1:2">
      <c r="A1180" s="173" t="s">
        <v>1607</v>
      </c>
      <c r="B1180" s="202">
        <v>0</v>
      </c>
    </row>
    <row r="1181" spans="1:2">
      <c r="A1181" s="232" t="s">
        <v>1608</v>
      </c>
      <c r="B1181" s="202">
        <f>B1182</f>
        <v>0</v>
      </c>
    </row>
    <row r="1182" spans="1:2">
      <c r="A1182" s="173" t="s">
        <v>1609</v>
      </c>
      <c r="B1182" s="202">
        <v>0</v>
      </c>
    </row>
    <row r="1183" spans="1:2">
      <c r="A1183" s="232" t="s">
        <v>1610</v>
      </c>
      <c r="B1183" s="202">
        <f>SUM(B1184,B1196,B1200)</f>
        <v>25695</v>
      </c>
    </row>
    <row r="1184" spans="1:2">
      <c r="A1184" s="232" t="s">
        <v>1611</v>
      </c>
      <c r="B1184" s="202">
        <f>SUM(B1185:B1195)</f>
        <v>14005</v>
      </c>
    </row>
    <row r="1185" spans="1:2">
      <c r="A1185" s="173" t="s">
        <v>1612</v>
      </c>
      <c r="B1185" s="202">
        <v>0</v>
      </c>
    </row>
    <row r="1186" spans="1:2">
      <c r="A1186" s="173" t="s">
        <v>1613</v>
      </c>
      <c r="B1186" s="202">
        <v>0</v>
      </c>
    </row>
    <row r="1187" spans="1:2">
      <c r="A1187" s="173" t="s">
        <v>1614</v>
      </c>
      <c r="B1187" s="202">
        <v>3942</v>
      </c>
    </row>
    <row r="1188" spans="1:2">
      <c r="A1188" s="173" t="s">
        <v>1615</v>
      </c>
      <c r="B1188" s="202">
        <v>0</v>
      </c>
    </row>
    <row r="1189" spans="1:2">
      <c r="A1189" s="173" t="s">
        <v>1616</v>
      </c>
      <c r="B1189" s="202">
        <v>181</v>
      </c>
    </row>
    <row r="1190" spans="1:2">
      <c r="A1190" s="173" t="s">
        <v>1617</v>
      </c>
      <c r="B1190" s="202">
        <v>243</v>
      </c>
    </row>
    <row r="1191" spans="1:2">
      <c r="A1191" s="173" t="s">
        <v>1618</v>
      </c>
      <c r="B1191" s="202">
        <v>19</v>
      </c>
    </row>
    <row r="1192" spans="1:2">
      <c r="A1192" s="173" t="s">
        <v>1619</v>
      </c>
      <c r="B1192" s="202">
        <v>1540</v>
      </c>
    </row>
    <row r="1193" spans="1:2">
      <c r="A1193" s="173" t="s">
        <v>1620</v>
      </c>
      <c r="B1193" s="202">
        <v>0</v>
      </c>
    </row>
    <row r="1194" spans="1:2">
      <c r="A1194" s="173" t="s">
        <v>1621</v>
      </c>
      <c r="B1194" s="202">
        <v>2044</v>
      </c>
    </row>
    <row r="1195" spans="1:2">
      <c r="A1195" s="173" t="s">
        <v>1622</v>
      </c>
      <c r="B1195" s="202">
        <v>6036</v>
      </c>
    </row>
    <row r="1196" spans="1:2">
      <c r="A1196" s="232" t="s">
        <v>1623</v>
      </c>
      <c r="B1196" s="202">
        <f>SUM(B1197:B1199)</f>
        <v>10343</v>
      </c>
    </row>
    <row r="1197" spans="1:2">
      <c r="A1197" s="173" t="s">
        <v>1624</v>
      </c>
      <c r="B1197" s="202">
        <v>10343</v>
      </c>
    </row>
    <row r="1198" spans="1:2">
      <c r="A1198" s="173" t="s">
        <v>1625</v>
      </c>
      <c r="B1198" s="202">
        <v>0</v>
      </c>
    </row>
    <row r="1199" spans="1:2">
      <c r="A1199" s="173" t="s">
        <v>1626</v>
      </c>
      <c r="B1199" s="202">
        <v>0</v>
      </c>
    </row>
    <row r="1200" spans="1:2">
      <c r="A1200" s="232" t="s">
        <v>1627</v>
      </c>
      <c r="B1200" s="202">
        <f>SUM(B1201:B1203)</f>
        <v>1347</v>
      </c>
    </row>
    <row r="1201" spans="1:2">
      <c r="A1201" s="173" t="s">
        <v>1628</v>
      </c>
      <c r="B1201" s="202">
        <v>0</v>
      </c>
    </row>
    <row r="1202" spans="1:2">
      <c r="A1202" s="173" t="s">
        <v>1629</v>
      </c>
      <c r="B1202" s="202">
        <v>1347</v>
      </c>
    </row>
    <row r="1203" spans="1:2">
      <c r="A1203" s="173" t="s">
        <v>1630</v>
      </c>
      <c r="B1203" s="202">
        <v>0</v>
      </c>
    </row>
    <row r="1204" spans="1:2">
      <c r="A1204" s="232" t="s">
        <v>1631</v>
      </c>
      <c r="B1204" s="202">
        <f>SUM(B1205,B1223,B1229,B1235)</f>
        <v>1721</v>
      </c>
    </row>
    <row r="1205" spans="1:2">
      <c r="A1205" s="232" t="s">
        <v>1632</v>
      </c>
      <c r="B1205" s="202">
        <f>SUM(B1206:B1222)</f>
        <v>1721</v>
      </c>
    </row>
    <row r="1206" spans="1:2">
      <c r="A1206" s="173" t="s">
        <v>712</v>
      </c>
      <c r="B1206" s="202">
        <v>6</v>
      </c>
    </row>
    <row r="1207" spans="1:2">
      <c r="A1207" s="173" t="s">
        <v>713</v>
      </c>
      <c r="B1207" s="202">
        <v>0</v>
      </c>
    </row>
    <row r="1208" spans="1:2">
      <c r="A1208" s="173" t="s">
        <v>714</v>
      </c>
      <c r="B1208" s="202">
        <v>0</v>
      </c>
    </row>
    <row r="1209" spans="1:2">
      <c r="A1209" s="173" t="s">
        <v>1633</v>
      </c>
      <c r="B1209" s="202">
        <v>0</v>
      </c>
    </row>
    <row r="1210" spans="1:2">
      <c r="A1210" s="173" t="s">
        <v>1634</v>
      </c>
      <c r="B1210" s="202">
        <v>5</v>
      </c>
    </row>
    <row r="1211" spans="1:2">
      <c r="A1211" s="173" t="s">
        <v>1635</v>
      </c>
      <c r="B1211" s="202">
        <v>0</v>
      </c>
    </row>
    <row r="1212" spans="1:2">
      <c r="A1212" s="173" t="s">
        <v>1636</v>
      </c>
      <c r="B1212" s="202">
        <v>0</v>
      </c>
    </row>
    <row r="1213" spans="1:2">
      <c r="A1213" s="173" t="s">
        <v>1637</v>
      </c>
      <c r="B1213" s="202">
        <v>80</v>
      </c>
    </row>
    <row r="1214" spans="1:2">
      <c r="A1214" s="173" t="s">
        <v>1638</v>
      </c>
      <c r="B1214" s="202">
        <v>0</v>
      </c>
    </row>
    <row r="1215" spans="1:2">
      <c r="A1215" s="173" t="s">
        <v>1639</v>
      </c>
      <c r="B1215" s="202">
        <v>0</v>
      </c>
    </row>
    <row r="1216" spans="1:2">
      <c r="A1216" s="173" t="s">
        <v>1640</v>
      </c>
      <c r="B1216" s="202">
        <v>0</v>
      </c>
    </row>
    <row r="1217" spans="1:2">
      <c r="A1217" s="173" t="s">
        <v>1641</v>
      </c>
      <c r="B1217" s="202">
        <v>0</v>
      </c>
    </row>
    <row r="1218" spans="1:2">
      <c r="A1218" s="173" t="s">
        <v>1642</v>
      </c>
      <c r="B1218" s="202">
        <v>0</v>
      </c>
    </row>
    <row r="1219" spans="1:2">
      <c r="A1219" s="173" t="s">
        <v>1643</v>
      </c>
      <c r="B1219" s="202">
        <v>0</v>
      </c>
    </row>
    <row r="1220" spans="1:2">
      <c r="A1220" s="173" t="s">
        <v>1644</v>
      </c>
      <c r="B1220" s="202">
        <v>0</v>
      </c>
    </row>
    <row r="1221" spans="1:2">
      <c r="A1221" s="173" t="s">
        <v>721</v>
      </c>
      <c r="B1221" s="202">
        <v>39</v>
      </c>
    </row>
    <row r="1222" spans="1:2">
      <c r="A1222" s="173" t="s">
        <v>1645</v>
      </c>
      <c r="B1222" s="202">
        <v>1591</v>
      </c>
    </row>
    <row r="1223" spans="1:2">
      <c r="A1223" s="232" t="s">
        <v>1646</v>
      </c>
      <c r="B1223" s="202">
        <f>SUM(B1224:B1228)</f>
        <v>0</v>
      </c>
    </row>
    <row r="1224" spans="1:2">
      <c r="A1224" s="173" t="s">
        <v>1647</v>
      </c>
      <c r="B1224" s="202">
        <v>0</v>
      </c>
    </row>
    <row r="1225" spans="1:2">
      <c r="A1225" s="173" t="s">
        <v>1648</v>
      </c>
      <c r="B1225" s="202">
        <v>0</v>
      </c>
    </row>
    <row r="1226" spans="1:2">
      <c r="A1226" s="173" t="s">
        <v>1649</v>
      </c>
      <c r="B1226" s="202">
        <v>0</v>
      </c>
    </row>
    <row r="1227" spans="1:2">
      <c r="A1227" s="173" t="s">
        <v>1650</v>
      </c>
      <c r="B1227" s="202">
        <v>0</v>
      </c>
    </row>
    <row r="1228" spans="1:2">
      <c r="A1228" s="173" t="s">
        <v>1651</v>
      </c>
      <c r="B1228" s="202">
        <v>0</v>
      </c>
    </row>
    <row r="1229" spans="1:2">
      <c r="A1229" s="232" t="s">
        <v>1652</v>
      </c>
      <c r="B1229" s="202">
        <f>SUM(B1230:B1234)</f>
        <v>0</v>
      </c>
    </row>
    <row r="1230" spans="1:2">
      <c r="A1230" s="173" t="s">
        <v>1653</v>
      </c>
      <c r="B1230" s="202">
        <v>0</v>
      </c>
    </row>
    <row r="1231" spans="1:2">
      <c r="A1231" s="173" t="s">
        <v>1654</v>
      </c>
      <c r="B1231" s="202">
        <v>0</v>
      </c>
    </row>
    <row r="1232" spans="1:2">
      <c r="A1232" s="173" t="s">
        <v>1655</v>
      </c>
      <c r="B1232" s="202">
        <v>0</v>
      </c>
    </row>
    <row r="1233" spans="1:2">
      <c r="A1233" s="173" t="s">
        <v>1656</v>
      </c>
      <c r="B1233" s="202">
        <v>0</v>
      </c>
    </row>
    <row r="1234" spans="1:2">
      <c r="A1234" s="173" t="s">
        <v>1657</v>
      </c>
      <c r="B1234" s="202">
        <v>0</v>
      </c>
    </row>
    <row r="1235" spans="1:2">
      <c r="A1235" s="232" t="s">
        <v>1658</v>
      </c>
      <c r="B1235" s="202">
        <f>SUM(B1236:B1247)</f>
        <v>0</v>
      </c>
    </row>
    <row r="1236" spans="1:2">
      <c r="A1236" s="173" t="s">
        <v>1659</v>
      </c>
      <c r="B1236" s="202">
        <v>0</v>
      </c>
    </row>
    <row r="1237" spans="1:2">
      <c r="A1237" s="173" t="s">
        <v>1660</v>
      </c>
      <c r="B1237" s="202">
        <v>0</v>
      </c>
    </row>
    <row r="1238" spans="1:2">
      <c r="A1238" s="173" t="s">
        <v>1661</v>
      </c>
      <c r="B1238" s="202">
        <v>0</v>
      </c>
    </row>
    <row r="1239" spans="1:2">
      <c r="A1239" s="173" t="s">
        <v>1662</v>
      </c>
      <c r="B1239" s="202">
        <v>0</v>
      </c>
    </row>
    <row r="1240" spans="1:2">
      <c r="A1240" s="173" t="s">
        <v>1663</v>
      </c>
      <c r="B1240" s="202">
        <v>0</v>
      </c>
    </row>
    <row r="1241" spans="1:2">
      <c r="A1241" s="173" t="s">
        <v>1664</v>
      </c>
      <c r="B1241" s="202">
        <v>0</v>
      </c>
    </row>
    <row r="1242" spans="1:2">
      <c r="A1242" s="173" t="s">
        <v>1665</v>
      </c>
      <c r="B1242" s="202">
        <v>0</v>
      </c>
    </row>
    <row r="1243" spans="1:2">
      <c r="A1243" s="173" t="s">
        <v>1666</v>
      </c>
      <c r="B1243" s="202">
        <v>0</v>
      </c>
    </row>
    <row r="1244" spans="1:2">
      <c r="A1244" s="173" t="s">
        <v>1667</v>
      </c>
      <c r="B1244" s="202">
        <v>0</v>
      </c>
    </row>
    <row r="1245" spans="1:2">
      <c r="A1245" s="173" t="s">
        <v>1668</v>
      </c>
      <c r="B1245" s="202">
        <v>0</v>
      </c>
    </row>
    <row r="1246" spans="1:2">
      <c r="A1246" s="173" t="s">
        <v>1669</v>
      </c>
      <c r="B1246" s="202">
        <v>0</v>
      </c>
    </row>
    <row r="1247" spans="1:2">
      <c r="A1247" s="173" t="s">
        <v>1670</v>
      </c>
      <c r="B1247" s="202">
        <v>0</v>
      </c>
    </row>
    <row r="1248" spans="1:2">
      <c r="A1248" s="232" t="s">
        <v>1671</v>
      </c>
      <c r="B1248" s="202">
        <f>SUM(B1249,B1260,B1267,B1275,B1288,B1292,B1296)</f>
        <v>15724</v>
      </c>
    </row>
    <row r="1249" spans="1:2">
      <c r="A1249" s="232" t="s">
        <v>1672</v>
      </c>
      <c r="B1249" s="202">
        <f>SUM(B1250:B1259)</f>
        <v>3573</v>
      </c>
    </row>
    <row r="1250" spans="1:2">
      <c r="A1250" s="173" t="s">
        <v>712</v>
      </c>
      <c r="B1250" s="202">
        <v>1647</v>
      </c>
    </row>
    <row r="1251" spans="1:2">
      <c r="A1251" s="173" t="s">
        <v>713</v>
      </c>
      <c r="B1251" s="202">
        <v>324</v>
      </c>
    </row>
    <row r="1252" spans="1:2">
      <c r="A1252" s="173" t="s">
        <v>714</v>
      </c>
      <c r="B1252" s="202">
        <v>0</v>
      </c>
    </row>
    <row r="1253" spans="1:2">
      <c r="A1253" s="173" t="s">
        <v>1673</v>
      </c>
      <c r="B1253" s="202">
        <v>176</v>
      </c>
    </row>
    <row r="1254" spans="1:2">
      <c r="A1254" s="173" t="s">
        <v>1674</v>
      </c>
      <c r="B1254" s="202">
        <v>0</v>
      </c>
    </row>
    <row r="1255" spans="1:2">
      <c r="A1255" s="173" t="s">
        <v>1675</v>
      </c>
      <c r="B1255" s="202">
        <v>386</v>
      </c>
    </row>
    <row r="1256" spans="1:2">
      <c r="A1256" s="173" t="s">
        <v>1676</v>
      </c>
      <c r="B1256" s="202">
        <v>27</v>
      </c>
    </row>
    <row r="1257" spans="1:2">
      <c r="A1257" s="173" t="s">
        <v>1677</v>
      </c>
      <c r="B1257" s="202">
        <v>291</v>
      </c>
    </row>
    <row r="1258" spans="1:2">
      <c r="A1258" s="173" t="s">
        <v>721</v>
      </c>
      <c r="B1258" s="202">
        <v>0</v>
      </c>
    </row>
    <row r="1259" spans="1:2">
      <c r="A1259" s="173" t="s">
        <v>1678</v>
      </c>
      <c r="B1259" s="202">
        <v>722</v>
      </c>
    </row>
    <row r="1260" spans="1:2">
      <c r="A1260" s="232" t="s">
        <v>1679</v>
      </c>
      <c r="B1260" s="202">
        <f>SUM(B1261:B1266)</f>
        <v>10513</v>
      </c>
    </row>
    <row r="1261" spans="1:2">
      <c r="A1261" s="173" t="s">
        <v>712</v>
      </c>
      <c r="B1261" s="202">
        <v>1002</v>
      </c>
    </row>
    <row r="1262" spans="1:2">
      <c r="A1262" s="173" t="s">
        <v>713</v>
      </c>
      <c r="B1262" s="202">
        <v>1956</v>
      </c>
    </row>
    <row r="1263" spans="1:2">
      <c r="A1263" s="173" t="s">
        <v>714</v>
      </c>
      <c r="B1263" s="202">
        <v>0</v>
      </c>
    </row>
    <row r="1264" spans="1:2">
      <c r="A1264" s="173" t="s">
        <v>1680</v>
      </c>
      <c r="B1264" s="202">
        <v>7155</v>
      </c>
    </row>
    <row r="1265" spans="1:2">
      <c r="A1265" s="173" t="s">
        <v>721</v>
      </c>
      <c r="B1265" s="202">
        <v>0</v>
      </c>
    </row>
    <row r="1266" spans="1:2">
      <c r="A1266" s="173" t="s">
        <v>1681</v>
      </c>
      <c r="B1266" s="202">
        <v>400</v>
      </c>
    </row>
    <row r="1267" spans="1:2">
      <c r="A1267" s="232" t="s">
        <v>1682</v>
      </c>
      <c r="B1267" s="202">
        <f>SUM(B1268:B1274)</f>
        <v>0</v>
      </c>
    </row>
    <row r="1268" spans="1:2">
      <c r="A1268" s="173" t="s">
        <v>712</v>
      </c>
      <c r="B1268" s="202">
        <v>0</v>
      </c>
    </row>
    <row r="1269" spans="1:2">
      <c r="A1269" s="173" t="s">
        <v>713</v>
      </c>
      <c r="B1269" s="202">
        <v>0</v>
      </c>
    </row>
    <row r="1270" spans="1:2">
      <c r="A1270" s="173" t="s">
        <v>714</v>
      </c>
      <c r="B1270" s="202">
        <v>0</v>
      </c>
    </row>
    <row r="1271" spans="1:2">
      <c r="A1271" s="173" t="s">
        <v>1683</v>
      </c>
      <c r="B1271" s="202">
        <v>0</v>
      </c>
    </row>
    <row r="1272" spans="1:2">
      <c r="A1272" s="173" t="s">
        <v>1684</v>
      </c>
      <c r="B1272" s="202">
        <v>0</v>
      </c>
    </row>
    <row r="1273" spans="1:2">
      <c r="A1273" s="173" t="s">
        <v>721</v>
      </c>
      <c r="B1273" s="202">
        <v>0</v>
      </c>
    </row>
    <row r="1274" spans="1:2">
      <c r="A1274" s="173" t="s">
        <v>1685</v>
      </c>
      <c r="B1274" s="202">
        <v>0</v>
      </c>
    </row>
    <row r="1275" spans="1:2">
      <c r="A1275" s="232" t="s">
        <v>1686</v>
      </c>
      <c r="B1275" s="202">
        <f>SUM(B1276:B1287)</f>
        <v>201</v>
      </c>
    </row>
    <row r="1276" spans="1:2">
      <c r="A1276" s="173" t="s">
        <v>712</v>
      </c>
      <c r="B1276" s="202">
        <v>0</v>
      </c>
    </row>
    <row r="1277" spans="1:2">
      <c r="A1277" s="173" t="s">
        <v>713</v>
      </c>
      <c r="B1277" s="202">
        <v>0</v>
      </c>
    </row>
    <row r="1278" spans="1:2">
      <c r="A1278" s="173" t="s">
        <v>714</v>
      </c>
      <c r="B1278" s="202">
        <v>0</v>
      </c>
    </row>
    <row r="1279" spans="1:2">
      <c r="A1279" s="173" t="s">
        <v>1687</v>
      </c>
      <c r="B1279" s="202">
        <v>0</v>
      </c>
    </row>
    <row r="1280" spans="1:2">
      <c r="A1280" s="173" t="s">
        <v>1688</v>
      </c>
      <c r="B1280" s="202">
        <v>0</v>
      </c>
    </row>
    <row r="1281" spans="1:2">
      <c r="A1281" s="173" t="s">
        <v>1689</v>
      </c>
      <c r="B1281" s="202">
        <v>0</v>
      </c>
    </row>
    <row r="1282" spans="1:2">
      <c r="A1282" s="173" t="s">
        <v>1690</v>
      </c>
      <c r="B1282" s="202">
        <v>0</v>
      </c>
    </row>
    <row r="1283" spans="1:2">
      <c r="A1283" s="173" t="s">
        <v>1691</v>
      </c>
      <c r="B1283" s="202">
        <v>0</v>
      </c>
    </row>
    <row r="1284" spans="1:2">
      <c r="A1284" s="173" t="s">
        <v>1692</v>
      </c>
      <c r="B1284" s="202">
        <v>0</v>
      </c>
    </row>
    <row r="1285" spans="1:2">
      <c r="A1285" s="173" t="s">
        <v>1693</v>
      </c>
      <c r="B1285" s="202">
        <v>0</v>
      </c>
    </row>
    <row r="1286" spans="1:2">
      <c r="A1286" s="173" t="s">
        <v>1694</v>
      </c>
      <c r="B1286" s="202">
        <v>14</v>
      </c>
    </row>
    <row r="1287" spans="1:2">
      <c r="A1287" s="173" t="s">
        <v>1695</v>
      </c>
      <c r="B1287" s="202">
        <v>187</v>
      </c>
    </row>
    <row r="1288" spans="1:2">
      <c r="A1288" s="232" t="s">
        <v>1696</v>
      </c>
      <c r="B1288" s="202">
        <f>SUM(B1289:B1291)</f>
        <v>1179</v>
      </c>
    </row>
    <row r="1289" spans="1:2">
      <c r="A1289" s="173" t="s">
        <v>1697</v>
      </c>
      <c r="B1289" s="202">
        <v>785</v>
      </c>
    </row>
    <row r="1290" spans="1:2">
      <c r="A1290" s="173" t="s">
        <v>1698</v>
      </c>
      <c r="B1290" s="202">
        <v>223</v>
      </c>
    </row>
    <row r="1291" spans="1:2">
      <c r="A1291" s="173" t="s">
        <v>1699</v>
      </c>
      <c r="B1291" s="202">
        <v>171</v>
      </c>
    </row>
    <row r="1292" spans="1:2">
      <c r="A1292" s="232" t="s">
        <v>1700</v>
      </c>
      <c r="B1292" s="202">
        <f>SUM(B1293:B1295)</f>
        <v>248</v>
      </c>
    </row>
    <row r="1293" spans="1:2">
      <c r="A1293" s="173" t="s">
        <v>1701</v>
      </c>
      <c r="B1293" s="202">
        <v>248</v>
      </c>
    </row>
    <row r="1294" spans="1:2">
      <c r="A1294" s="173" t="s">
        <v>1702</v>
      </c>
      <c r="B1294" s="202">
        <v>0</v>
      </c>
    </row>
    <row r="1295" spans="1:2">
      <c r="A1295" s="173" t="s">
        <v>1703</v>
      </c>
      <c r="B1295" s="202">
        <v>0</v>
      </c>
    </row>
    <row r="1296" spans="1:2">
      <c r="A1296" s="232" t="s">
        <v>1704</v>
      </c>
      <c r="B1296" s="202">
        <f t="shared" ref="B1296:B1299" si="1">B1297</f>
        <v>10</v>
      </c>
    </row>
    <row r="1297" spans="1:2">
      <c r="A1297" s="173" t="s">
        <v>1705</v>
      </c>
      <c r="B1297" s="202">
        <v>10</v>
      </c>
    </row>
    <row r="1298" spans="1:2">
      <c r="A1298" s="232" t="s">
        <v>1706</v>
      </c>
      <c r="B1298" s="202">
        <f t="shared" si="1"/>
        <v>2158</v>
      </c>
    </row>
    <row r="1299" spans="1:2">
      <c r="A1299" s="232" t="s">
        <v>1707</v>
      </c>
      <c r="B1299" s="202">
        <f t="shared" si="1"/>
        <v>2158</v>
      </c>
    </row>
    <row r="1300" spans="1:2">
      <c r="A1300" s="173" t="s">
        <v>1708</v>
      </c>
      <c r="B1300" s="202">
        <v>2158</v>
      </c>
    </row>
    <row r="1301" spans="1:2">
      <c r="A1301" s="232" t="s">
        <v>1709</v>
      </c>
      <c r="B1301" s="202">
        <f>SUM(B1302,B1303,B1308)</f>
        <v>29310</v>
      </c>
    </row>
    <row r="1302" spans="1:2">
      <c r="A1302" s="232" t="s">
        <v>1710</v>
      </c>
      <c r="B1302" s="202">
        <v>0</v>
      </c>
    </row>
    <row r="1303" spans="1:2">
      <c r="A1303" s="232" t="s">
        <v>1711</v>
      </c>
      <c r="B1303" s="202">
        <f>SUM(B1304:B1307)</f>
        <v>0</v>
      </c>
    </row>
    <row r="1304" spans="1:2">
      <c r="A1304" s="173" t="s">
        <v>1712</v>
      </c>
      <c r="B1304" s="202">
        <v>0</v>
      </c>
    </row>
    <row r="1305" spans="1:2">
      <c r="A1305" s="173" t="s">
        <v>1713</v>
      </c>
      <c r="B1305" s="202">
        <v>0</v>
      </c>
    </row>
    <row r="1306" spans="1:2">
      <c r="A1306" s="173" t="s">
        <v>1714</v>
      </c>
      <c r="B1306" s="202">
        <v>0</v>
      </c>
    </row>
    <row r="1307" spans="1:2">
      <c r="A1307" s="173" t="s">
        <v>1715</v>
      </c>
      <c r="B1307" s="202">
        <v>0</v>
      </c>
    </row>
    <row r="1308" spans="1:2">
      <c r="A1308" s="232" t="s">
        <v>1716</v>
      </c>
      <c r="B1308" s="202">
        <f>SUM(B1309:B1312)</f>
        <v>29310</v>
      </c>
    </row>
    <row r="1309" spans="1:2">
      <c r="A1309" s="173" t="s">
        <v>1717</v>
      </c>
      <c r="B1309" s="202">
        <v>28939</v>
      </c>
    </row>
    <row r="1310" spans="1:2">
      <c r="A1310" s="173" t="s">
        <v>1718</v>
      </c>
      <c r="B1310" s="202">
        <v>0</v>
      </c>
    </row>
    <row r="1311" spans="1:2">
      <c r="A1311" s="173" t="s">
        <v>1719</v>
      </c>
      <c r="B1311" s="202">
        <v>371</v>
      </c>
    </row>
    <row r="1312" spans="1:2">
      <c r="A1312" s="173" t="s">
        <v>1720</v>
      </c>
      <c r="B1312" s="202">
        <v>0</v>
      </c>
    </row>
    <row r="1313" spans="1:2">
      <c r="A1313" s="232" t="s">
        <v>1721</v>
      </c>
      <c r="B1313" s="202">
        <f>B1314+B1315+B1316</f>
        <v>117</v>
      </c>
    </row>
    <row r="1314" spans="1:2">
      <c r="A1314" s="232" t="s">
        <v>1722</v>
      </c>
      <c r="B1314" s="202">
        <v>0</v>
      </c>
    </row>
    <row r="1315" spans="1:2">
      <c r="A1315" s="232" t="s">
        <v>1723</v>
      </c>
      <c r="B1315" s="202">
        <v>0</v>
      </c>
    </row>
    <row r="1316" spans="1:2">
      <c r="A1316" s="232" t="s">
        <v>1724</v>
      </c>
      <c r="B1316" s="202">
        <v>117</v>
      </c>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s>
  <printOptions horizontalCentered="1" verticalCentered="1" gridLines="1"/>
  <pageMargins left="0.865277777777778" right="0.94375" top="0.668055555555556" bottom="1" header="0" footer="0"/>
  <pageSetup paperSize="9" fitToHeight="0" orientation="portrait" blackAndWhite="1"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06"/>
  <sheetViews>
    <sheetView showZeros="0" workbookViewId="0">
      <pane xSplit="1" ySplit="3" topLeftCell="B4" activePane="bottomRight" state="frozen"/>
      <selection/>
      <selection pane="topRight"/>
      <selection pane="bottomLeft"/>
      <selection pane="bottomRight" activeCell="D10" sqref="D10"/>
    </sheetView>
  </sheetViews>
  <sheetFormatPr defaultColWidth="9" defaultRowHeight="14.25"/>
  <cols>
    <col min="1" max="1" width="40.625" style="248" customWidth="1"/>
    <col min="2" max="2" width="20.625" style="248" customWidth="1"/>
    <col min="3" max="3" width="9" style="248"/>
    <col min="4" max="4" width="33.75" style="248" customWidth="1"/>
    <col min="5" max="6" width="12.25" style="248" customWidth="1"/>
    <col min="7" max="7" width="7.75" style="248" customWidth="1"/>
    <col min="8" max="16384" width="9" style="248"/>
  </cols>
  <sheetData>
    <row r="1" s="159" customFormat="1" ht="30" customHeight="1" spans="1:256">
      <c r="A1" s="162" t="s">
        <v>1725</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60" customFormat="1" ht="18" customHeight="1" spans="2:2">
      <c r="B2" s="184" t="s">
        <v>35</v>
      </c>
    </row>
    <row r="3" s="247" customFormat="1" ht="18" customHeight="1" spans="1:2">
      <c r="A3" s="167" t="s">
        <v>36</v>
      </c>
      <c r="B3" s="167" t="s">
        <v>37</v>
      </c>
    </row>
    <row r="4" s="160" customFormat="1" ht="18" customHeight="1" spans="1:2">
      <c r="A4" s="167" t="s">
        <v>38</v>
      </c>
      <c r="B4" s="202">
        <f>SUM(B5,B356)</f>
        <v>328524</v>
      </c>
    </row>
    <row r="5" s="160" customFormat="1" ht="18" customHeight="1" spans="1:2">
      <c r="A5" s="232" t="s">
        <v>39</v>
      </c>
      <c r="B5" s="202">
        <f>B6+B48+B68+B193+B258+B265+B270+B286+B295+B301+B310+B319+B322+B325+B328+B340+B344+B347+B350+B353</f>
        <v>72717</v>
      </c>
    </row>
    <row r="6" s="160" customFormat="1" ht="18" customHeight="1" spans="1:2">
      <c r="A6" s="232" t="s">
        <v>40</v>
      </c>
      <c r="B6" s="202">
        <f>SUM(B7,B41,B45)</f>
        <v>35041</v>
      </c>
    </row>
    <row r="7" s="160" customFormat="1" ht="18" customHeight="1" spans="1:2">
      <c r="A7" s="232" t="s">
        <v>41</v>
      </c>
      <c r="B7" s="202">
        <f>SUM(B8:B40)</f>
        <v>35041</v>
      </c>
    </row>
    <row r="8" s="160" customFormat="1" ht="18" customHeight="1" spans="1:2">
      <c r="A8" s="173" t="s">
        <v>42</v>
      </c>
      <c r="B8" s="202">
        <v>9540</v>
      </c>
    </row>
    <row r="9" s="160" customFormat="1" ht="18" customHeight="1" spans="1:2">
      <c r="A9" s="173" t="s">
        <v>43</v>
      </c>
      <c r="B9" s="202">
        <v>2</v>
      </c>
    </row>
    <row r="10" s="160" customFormat="1" ht="18" customHeight="1" spans="1:2">
      <c r="A10" s="173" t="s">
        <v>44</v>
      </c>
      <c r="B10" s="202">
        <v>25412</v>
      </c>
    </row>
    <row r="11" s="160" customFormat="1" ht="18" customHeight="1" spans="1:2">
      <c r="A11" s="173" t="s">
        <v>45</v>
      </c>
      <c r="B11" s="202">
        <v>0</v>
      </c>
    </row>
    <row r="12" s="160" customFormat="1" ht="18" customHeight="1" spans="1:2">
      <c r="A12" s="173" t="s">
        <v>46</v>
      </c>
      <c r="B12" s="202">
        <v>54</v>
      </c>
    </row>
    <row r="13" s="160" customFormat="1" ht="18" customHeight="1" spans="1:2">
      <c r="A13" s="173" t="s">
        <v>47</v>
      </c>
      <c r="B13" s="202">
        <v>569</v>
      </c>
    </row>
    <row r="14" s="160" customFormat="1" ht="18" customHeight="1" spans="1:2">
      <c r="A14" s="173" t="s">
        <v>48</v>
      </c>
      <c r="B14" s="202">
        <v>0</v>
      </c>
    </row>
    <row r="15" s="160" customFormat="1" ht="18" customHeight="1" spans="1:2">
      <c r="A15" s="173" t="s">
        <v>49</v>
      </c>
      <c r="B15" s="202">
        <v>0</v>
      </c>
    </row>
    <row r="16" s="160" customFormat="1" ht="18" customHeight="1" spans="1:2">
      <c r="A16" s="173" t="s">
        <v>50</v>
      </c>
      <c r="B16" s="202">
        <v>45</v>
      </c>
    </row>
    <row r="17" s="160" customFormat="1" ht="18" customHeight="1" spans="1:2">
      <c r="A17" s="173" t="s">
        <v>51</v>
      </c>
      <c r="B17" s="202">
        <v>4</v>
      </c>
    </row>
    <row r="18" s="160" customFormat="1" ht="18" customHeight="1" spans="1:2">
      <c r="A18" s="173" t="s">
        <v>52</v>
      </c>
      <c r="B18" s="202">
        <v>0</v>
      </c>
    </row>
    <row r="19" s="160" customFormat="1" ht="18" customHeight="1" spans="1:2">
      <c r="A19" s="173" t="s">
        <v>53</v>
      </c>
      <c r="B19" s="202">
        <v>0</v>
      </c>
    </row>
    <row r="20" s="160" customFormat="1" ht="18" customHeight="1" spans="1:2">
      <c r="A20" s="173" t="s">
        <v>54</v>
      </c>
      <c r="B20" s="202">
        <v>0</v>
      </c>
    </row>
    <row r="21" s="160" customFormat="1" ht="18" customHeight="1" spans="1:2">
      <c r="A21" s="173" t="s">
        <v>55</v>
      </c>
      <c r="B21" s="202">
        <v>0</v>
      </c>
    </row>
    <row r="22" s="160" customFormat="1" ht="18" customHeight="1" spans="1:2">
      <c r="A22" s="173" t="s">
        <v>56</v>
      </c>
      <c r="B22" s="202">
        <v>0</v>
      </c>
    </row>
    <row r="23" s="179" customFormat="1" ht="18" customHeight="1" spans="1:2">
      <c r="A23" s="173" t="s">
        <v>57</v>
      </c>
      <c r="B23" s="202">
        <v>0</v>
      </c>
    </row>
    <row r="24" s="179" customFormat="1" ht="18" customHeight="1" spans="1:2">
      <c r="A24" s="173" t="s">
        <v>58</v>
      </c>
      <c r="B24" s="202">
        <v>0</v>
      </c>
    </row>
    <row r="25" s="179" customFormat="1" ht="18" customHeight="1" spans="1:2">
      <c r="A25" s="173" t="s">
        <v>59</v>
      </c>
      <c r="B25" s="202">
        <v>0</v>
      </c>
    </row>
    <row r="26" spans="1:2">
      <c r="A26" s="173" t="s">
        <v>60</v>
      </c>
      <c r="B26" s="202">
        <v>0</v>
      </c>
    </row>
    <row r="27" spans="1:2">
      <c r="A27" s="173" t="s">
        <v>61</v>
      </c>
      <c r="B27" s="202">
        <v>0</v>
      </c>
    </row>
    <row r="28" spans="1:2">
      <c r="A28" s="173" t="s">
        <v>62</v>
      </c>
      <c r="B28" s="202">
        <v>0</v>
      </c>
    </row>
    <row r="29" spans="1:2">
      <c r="A29" s="173" t="s">
        <v>63</v>
      </c>
      <c r="B29" s="202">
        <v>0</v>
      </c>
    </row>
    <row r="30" spans="1:2">
      <c r="A30" s="173" t="s">
        <v>64</v>
      </c>
      <c r="B30" s="202">
        <v>-420</v>
      </c>
    </row>
    <row r="31" spans="1:2">
      <c r="A31" s="173" t="s">
        <v>65</v>
      </c>
      <c r="B31" s="202">
        <v>0</v>
      </c>
    </row>
    <row r="32" spans="1:2">
      <c r="A32" s="173" t="s">
        <v>66</v>
      </c>
      <c r="B32" s="202">
        <v>0</v>
      </c>
    </row>
    <row r="33" spans="1:2">
      <c r="A33" s="173" t="s">
        <v>67</v>
      </c>
      <c r="B33" s="202">
        <v>-165</v>
      </c>
    </row>
    <row r="34" spans="1:2">
      <c r="A34" s="173" t="s">
        <v>68</v>
      </c>
      <c r="B34" s="202">
        <v>0</v>
      </c>
    </row>
    <row r="35" spans="1:2">
      <c r="A35" s="173" t="s">
        <v>69</v>
      </c>
      <c r="B35" s="202">
        <v>0</v>
      </c>
    </row>
    <row r="36" spans="1:2">
      <c r="A36" s="173" t="s">
        <v>70</v>
      </c>
      <c r="B36" s="202">
        <v>0</v>
      </c>
    </row>
    <row r="37" spans="1:2">
      <c r="A37" s="173" t="s">
        <v>71</v>
      </c>
      <c r="B37" s="202">
        <v>0</v>
      </c>
    </row>
    <row r="38" spans="1:2">
      <c r="A38" s="173" t="s">
        <v>72</v>
      </c>
      <c r="B38" s="202">
        <v>0</v>
      </c>
    </row>
    <row r="39" spans="1:2">
      <c r="A39" s="173" t="s">
        <v>73</v>
      </c>
      <c r="B39" s="202">
        <v>0</v>
      </c>
    </row>
    <row r="40" spans="1:2">
      <c r="A40" s="173" t="s">
        <v>74</v>
      </c>
      <c r="B40" s="202">
        <v>0</v>
      </c>
    </row>
    <row r="41" spans="1:2">
      <c r="A41" s="232" t="s">
        <v>75</v>
      </c>
      <c r="B41" s="202">
        <f>SUM(B42:B44)</f>
        <v>0</v>
      </c>
    </row>
    <row r="42" spans="1:2">
      <c r="A42" s="173" t="s">
        <v>76</v>
      </c>
      <c r="B42" s="202">
        <v>0</v>
      </c>
    </row>
    <row r="43" spans="1:2">
      <c r="A43" s="173" t="s">
        <v>77</v>
      </c>
      <c r="B43" s="202">
        <v>0</v>
      </c>
    </row>
    <row r="44" spans="1:2">
      <c r="A44" s="173" t="s">
        <v>78</v>
      </c>
      <c r="B44" s="202">
        <v>0</v>
      </c>
    </row>
    <row r="45" spans="1:2">
      <c r="A45" s="232" t="s">
        <v>79</v>
      </c>
      <c r="B45" s="202">
        <f>B46+B47</f>
        <v>0</v>
      </c>
    </row>
    <row r="46" spans="1:2">
      <c r="A46" s="173" t="s">
        <v>80</v>
      </c>
      <c r="B46" s="202">
        <v>0</v>
      </c>
    </row>
    <row r="47" spans="1:2">
      <c r="A47" s="173" t="s">
        <v>81</v>
      </c>
      <c r="B47" s="202">
        <v>0</v>
      </c>
    </row>
    <row r="48" spans="1:2">
      <c r="A48" s="232" t="s">
        <v>82</v>
      </c>
      <c r="B48" s="202">
        <f>SUM(B49,B61,B67)</f>
        <v>0</v>
      </c>
    </row>
    <row r="49" spans="1:2">
      <c r="A49" s="232" t="s">
        <v>83</v>
      </c>
      <c r="B49" s="202">
        <f>SUM(B50:B60)</f>
        <v>0</v>
      </c>
    </row>
    <row r="50" spans="1:2">
      <c r="A50" s="173" t="s">
        <v>84</v>
      </c>
      <c r="B50" s="202">
        <v>0</v>
      </c>
    </row>
    <row r="51" spans="1:2">
      <c r="A51" s="173" t="s">
        <v>85</v>
      </c>
      <c r="B51" s="202">
        <v>0</v>
      </c>
    </row>
    <row r="52" spans="1:2">
      <c r="A52" s="173" t="s">
        <v>86</v>
      </c>
      <c r="B52" s="202">
        <v>0</v>
      </c>
    </row>
    <row r="53" spans="1:2">
      <c r="A53" s="173" t="s">
        <v>87</v>
      </c>
      <c r="B53" s="202">
        <v>0</v>
      </c>
    </row>
    <row r="54" spans="1:2">
      <c r="A54" s="173" t="s">
        <v>88</v>
      </c>
      <c r="B54" s="202">
        <v>0</v>
      </c>
    </row>
    <row r="55" spans="1:2">
      <c r="A55" s="173" t="s">
        <v>89</v>
      </c>
      <c r="B55" s="202">
        <v>0</v>
      </c>
    </row>
    <row r="56" spans="1:2">
      <c r="A56" s="173" t="s">
        <v>90</v>
      </c>
      <c r="B56" s="202">
        <v>0</v>
      </c>
    </row>
    <row r="57" spans="1:2">
      <c r="A57" s="173" t="s">
        <v>91</v>
      </c>
      <c r="B57" s="202">
        <v>0</v>
      </c>
    </row>
    <row r="58" spans="1:2">
      <c r="A58" s="173" t="s">
        <v>92</v>
      </c>
      <c r="B58" s="202">
        <v>0</v>
      </c>
    </row>
    <row r="59" spans="1:2">
      <c r="A59" s="173" t="s">
        <v>93</v>
      </c>
      <c r="B59" s="202">
        <v>0</v>
      </c>
    </row>
    <row r="60" spans="1:2">
      <c r="A60" s="173" t="s">
        <v>94</v>
      </c>
      <c r="B60" s="202">
        <v>0</v>
      </c>
    </row>
    <row r="61" spans="1:2">
      <c r="A61" s="232" t="s">
        <v>95</v>
      </c>
      <c r="B61" s="202">
        <f>SUM(B62:B66)</f>
        <v>0</v>
      </c>
    </row>
    <row r="62" spans="1:2">
      <c r="A62" s="173" t="s">
        <v>96</v>
      </c>
      <c r="B62" s="202">
        <v>0</v>
      </c>
    </row>
    <row r="63" spans="1:2">
      <c r="A63" s="173" t="s">
        <v>97</v>
      </c>
      <c r="B63" s="202">
        <v>0</v>
      </c>
    </row>
    <row r="64" spans="1:2">
      <c r="A64" s="173" t="s">
        <v>98</v>
      </c>
      <c r="B64" s="202">
        <v>0</v>
      </c>
    </row>
    <row r="65" spans="1:2">
      <c r="A65" s="173" t="s">
        <v>99</v>
      </c>
      <c r="B65" s="202">
        <v>0</v>
      </c>
    </row>
    <row r="66" spans="1:2">
      <c r="A66" s="173" t="s">
        <v>100</v>
      </c>
      <c r="B66" s="202">
        <v>0</v>
      </c>
    </row>
    <row r="67" spans="1:2">
      <c r="A67" s="232" t="s">
        <v>101</v>
      </c>
      <c r="B67" s="202">
        <v>0</v>
      </c>
    </row>
    <row r="68" spans="1:2">
      <c r="A68" s="232" t="s">
        <v>102</v>
      </c>
      <c r="B68" s="202">
        <f>SUM(B69:B85,B89:B94,B98,B103:B104,B108:B114,B131:B132,B135:B137,B142,B147,B152,B157,B162,B167,B172,B177,B182,B187,B191,B192)</f>
        <v>4864</v>
      </c>
    </row>
    <row r="69" spans="1:2">
      <c r="A69" s="232" t="s">
        <v>103</v>
      </c>
      <c r="B69" s="202">
        <v>0</v>
      </c>
    </row>
    <row r="70" spans="1:2">
      <c r="A70" s="232" t="s">
        <v>104</v>
      </c>
      <c r="B70" s="202">
        <v>0</v>
      </c>
    </row>
    <row r="71" spans="1:2">
      <c r="A71" s="232" t="s">
        <v>105</v>
      </c>
      <c r="B71" s="202">
        <v>0</v>
      </c>
    </row>
    <row r="72" spans="1:2">
      <c r="A72" s="232" t="s">
        <v>106</v>
      </c>
      <c r="B72" s="202">
        <v>0</v>
      </c>
    </row>
    <row r="73" spans="1:2">
      <c r="A73" s="232" t="s">
        <v>107</v>
      </c>
      <c r="B73" s="202">
        <v>0</v>
      </c>
    </row>
    <row r="74" spans="1:2">
      <c r="A74" s="232" t="s">
        <v>108</v>
      </c>
      <c r="B74" s="202">
        <v>0</v>
      </c>
    </row>
    <row r="75" spans="1:2">
      <c r="A75" s="232" t="s">
        <v>109</v>
      </c>
      <c r="B75" s="202">
        <v>0</v>
      </c>
    </row>
    <row r="76" spans="1:2">
      <c r="A76" s="232" t="s">
        <v>110</v>
      </c>
      <c r="B76" s="202">
        <v>0</v>
      </c>
    </row>
    <row r="77" spans="1:2">
      <c r="A77" s="232" t="s">
        <v>111</v>
      </c>
      <c r="B77" s="202">
        <v>0</v>
      </c>
    </row>
    <row r="78" spans="1:2">
      <c r="A78" s="232" t="s">
        <v>112</v>
      </c>
      <c r="B78" s="202">
        <v>0</v>
      </c>
    </row>
    <row r="79" spans="1:2">
      <c r="A79" s="232" t="s">
        <v>113</v>
      </c>
      <c r="B79" s="202">
        <v>0</v>
      </c>
    </row>
    <row r="80" spans="1:2">
      <c r="A80" s="232" t="s">
        <v>114</v>
      </c>
      <c r="B80" s="202">
        <v>0</v>
      </c>
    </row>
    <row r="81" spans="1:2">
      <c r="A81" s="232" t="s">
        <v>115</v>
      </c>
      <c r="B81" s="202">
        <v>0</v>
      </c>
    </row>
    <row r="82" spans="1:2">
      <c r="A82" s="232" t="s">
        <v>116</v>
      </c>
      <c r="B82" s="202">
        <v>0</v>
      </c>
    </row>
    <row r="83" spans="1:2">
      <c r="A83" s="232" t="s">
        <v>117</v>
      </c>
      <c r="B83" s="202">
        <v>1940</v>
      </c>
    </row>
    <row r="84" spans="1:2">
      <c r="A84" s="232" t="s">
        <v>118</v>
      </c>
      <c r="B84" s="202">
        <v>0</v>
      </c>
    </row>
    <row r="85" spans="1:2">
      <c r="A85" s="232" t="s">
        <v>119</v>
      </c>
      <c r="B85" s="202">
        <f>SUM(B86:B88)</f>
        <v>0</v>
      </c>
    </row>
    <row r="86" spans="1:2">
      <c r="A86" s="173" t="s">
        <v>120</v>
      </c>
      <c r="B86" s="202">
        <v>0</v>
      </c>
    </row>
    <row r="87" spans="1:2">
      <c r="A87" s="173" t="s">
        <v>121</v>
      </c>
      <c r="B87" s="202">
        <v>0</v>
      </c>
    </row>
    <row r="88" spans="1:2">
      <c r="A88" s="173" t="s">
        <v>122</v>
      </c>
      <c r="B88" s="202">
        <v>0</v>
      </c>
    </row>
    <row r="89" spans="1:2">
      <c r="A89" s="232" t="s">
        <v>123</v>
      </c>
      <c r="B89" s="202">
        <v>0</v>
      </c>
    </row>
    <row r="90" spans="1:2">
      <c r="A90" s="232" t="s">
        <v>124</v>
      </c>
      <c r="B90" s="202">
        <v>0</v>
      </c>
    </row>
    <row r="91" spans="1:2">
      <c r="A91" s="232" t="s">
        <v>125</v>
      </c>
      <c r="B91" s="202">
        <v>0</v>
      </c>
    </row>
    <row r="92" spans="1:2">
      <c r="A92" s="232" t="s">
        <v>126</v>
      </c>
      <c r="B92" s="202">
        <v>0</v>
      </c>
    </row>
    <row r="93" spans="1:2">
      <c r="A93" s="232" t="s">
        <v>127</v>
      </c>
      <c r="B93" s="202">
        <v>0</v>
      </c>
    </row>
    <row r="94" spans="1:2">
      <c r="A94" s="232" t="s">
        <v>128</v>
      </c>
      <c r="B94" s="202">
        <f>SUM(B95:B97)</f>
        <v>0</v>
      </c>
    </row>
    <row r="95" spans="1:2">
      <c r="A95" s="173" t="s">
        <v>129</v>
      </c>
      <c r="B95" s="202">
        <v>0</v>
      </c>
    </row>
    <row r="96" spans="1:2">
      <c r="A96" s="173" t="s">
        <v>130</v>
      </c>
      <c r="B96" s="202">
        <v>0</v>
      </c>
    </row>
    <row r="97" spans="1:2">
      <c r="A97" s="173" t="s">
        <v>131</v>
      </c>
      <c r="B97" s="202">
        <v>0</v>
      </c>
    </row>
    <row r="98" spans="1:2">
      <c r="A98" s="232" t="s">
        <v>132</v>
      </c>
      <c r="B98" s="202">
        <f>SUM(B99:B102)</f>
        <v>0</v>
      </c>
    </row>
    <row r="99" spans="1:2">
      <c r="A99" s="173" t="s">
        <v>133</v>
      </c>
      <c r="B99" s="202">
        <v>0</v>
      </c>
    </row>
    <row r="100" spans="1:2">
      <c r="A100" s="173" t="s">
        <v>134</v>
      </c>
      <c r="B100" s="202">
        <v>0</v>
      </c>
    </row>
    <row r="101" spans="1:2">
      <c r="A101" s="173" t="s">
        <v>135</v>
      </c>
      <c r="B101" s="202">
        <v>0</v>
      </c>
    </row>
    <row r="102" spans="1:2">
      <c r="A102" s="173" t="s">
        <v>136</v>
      </c>
      <c r="B102" s="202">
        <v>0</v>
      </c>
    </row>
    <row r="103" spans="1:2">
      <c r="A103" s="232" t="s">
        <v>137</v>
      </c>
      <c r="B103" s="202">
        <v>0</v>
      </c>
    </row>
    <row r="104" spans="1:2">
      <c r="A104" s="232" t="s">
        <v>138</v>
      </c>
      <c r="B104" s="202">
        <f>SUM(B105:B107)</f>
        <v>0</v>
      </c>
    </row>
    <row r="105" spans="1:2">
      <c r="A105" s="173" t="s">
        <v>139</v>
      </c>
      <c r="B105" s="202">
        <v>0</v>
      </c>
    </row>
    <row r="106" spans="1:2">
      <c r="A106" s="173" t="s">
        <v>140</v>
      </c>
      <c r="B106" s="202">
        <v>0</v>
      </c>
    </row>
    <row r="107" spans="1:2">
      <c r="A107" s="173" t="s">
        <v>141</v>
      </c>
      <c r="B107" s="202">
        <v>0</v>
      </c>
    </row>
    <row r="108" spans="1:2">
      <c r="A108" s="232" t="s">
        <v>142</v>
      </c>
      <c r="B108" s="202">
        <v>0</v>
      </c>
    </row>
    <row r="109" spans="1:2">
      <c r="A109" s="232" t="s">
        <v>143</v>
      </c>
      <c r="B109" s="202">
        <v>0</v>
      </c>
    </row>
    <row r="110" spans="1:2">
      <c r="A110" s="232" t="s">
        <v>144</v>
      </c>
      <c r="B110" s="202">
        <v>0</v>
      </c>
    </row>
    <row r="111" spans="1:2">
      <c r="A111" s="232" t="s">
        <v>145</v>
      </c>
      <c r="B111" s="202">
        <v>0</v>
      </c>
    </row>
    <row r="112" spans="1:2">
      <c r="A112" s="232" t="s">
        <v>146</v>
      </c>
      <c r="B112" s="202">
        <v>492</v>
      </c>
    </row>
    <row r="113" spans="1:2">
      <c r="A113" s="232" t="s">
        <v>147</v>
      </c>
      <c r="B113" s="202">
        <v>0</v>
      </c>
    </row>
    <row r="114" spans="1:2">
      <c r="A114" s="232" t="s">
        <v>148</v>
      </c>
      <c r="B114" s="202">
        <f>SUM(B115:B130)</f>
        <v>1660</v>
      </c>
    </row>
    <row r="115" spans="1:2">
      <c r="A115" s="173" t="s">
        <v>149</v>
      </c>
      <c r="B115" s="202">
        <v>0</v>
      </c>
    </row>
    <row r="116" spans="1:2">
      <c r="A116" s="173" t="s">
        <v>150</v>
      </c>
      <c r="B116" s="202">
        <v>0</v>
      </c>
    </row>
    <row r="117" spans="1:2">
      <c r="A117" s="173" t="s">
        <v>151</v>
      </c>
      <c r="B117" s="202">
        <v>0</v>
      </c>
    </row>
    <row r="118" spans="1:2">
      <c r="A118" s="173" t="s">
        <v>152</v>
      </c>
      <c r="B118" s="202">
        <v>0</v>
      </c>
    </row>
    <row r="119" spans="1:2">
      <c r="A119" s="173" t="s">
        <v>153</v>
      </c>
      <c r="B119" s="202">
        <v>0</v>
      </c>
    </row>
    <row r="120" spans="1:2">
      <c r="A120" s="173" t="s">
        <v>154</v>
      </c>
      <c r="B120" s="202">
        <v>0</v>
      </c>
    </row>
    <row r="121" spans="1:2">
      <c r="A121" s="173" t="s">
        <v>155</v>
      </c>
      <c r="B121" s="202">
        <v>0</v>
      </c>
    </row>
    <row r="122" spans="1:2">
      <c r="A122" s="173" t="s">
        <v>156</v>
      </c>
      <c r="B122" s="202">
        <v>0</v>
      </c>
    </row>
    <row r="123" spans="1:2">
      <c r="A123" s="173" t="s">
        <v>157</v>
      </c>
      <c r="B123" s="202">
        <v>0</v>
      </c>
    </row>
    <row r="124" spans="1:2">
      <c r="A124" s="173" t="s">
        <v>158</v>
      </c>
      <c r="B124" s="202">
        <v>0</v>
      </c>
    </row>
    <row r="125" spans="1:2">
      <c r="A125" s="173" t="s">
        <v>159</v>
      </c>
      <c r="B125" s="202">
        <v>0</v>
      </c>
    </row>
    <row r="126" spans="1:2">
      <c r="A126" s="173" t="s">
        <v>160</v>
      </c>
      <c r="B126" s="202">
        <v>0</v>
      </c>
    </row>
    <row r="127" spans="1:2">
      <c r="A127" s="173" t="s">
        <v>161</v>
      </c>
      <c r="B127" s="202">
        <v>0</v>
      </c>
    </row>
    <row r="128" spans="1:2">
      <c r="A128" s="173" t="s">
        <v>162</v>
      </c>
      <c r="B128" s="202">
        <v>0</v>
      </c>
    </row>
    <row r="129" spans="1:2">
      <c r="A129" s="173" t="s">
        <v>163</v>
      </c>
      <c r="B129" s="202">
        <v>0</v>
      </c>
    </row>
    <row r="130" spans="1:2">
      <c r="A130" s="173" t="s">
        <v>164</v>
      </c>
      <c r="B130" s="202">
        <v>1660</v>
      </c>
    </row>
    <row r="131" spans="1:2">
      <c r="A131" s="232" t="s">
        <v>165</v>
      </c>
      <c r="B131" s="202">
        <v>0</v>
      </c>
    </row>
    <row r="132" spans="1:2">
      <c r="A132" s="232" t="s">
        <v>166</v>
      </c>
      <c r="B132" s="202">
        <f>B133+B134</f>
        <v>448</v>
      </c>
    </row>
    <row r="133" spans="1:2">
      <c r="A133" s="173" t="s">
        <v>167</v>
      </c>
      <c r="B133" s="202">
        <v>0</v>
      </c>
    </row>
    <row r="134" spans="1:2">
      <c r="A134" s="173" t="s">
        <v>168</v>
      </c>
      <c r="B134" s="202">
        <v>448</v>
      </c>
    </row>
    <row r="135" spans="1:2">
      <c r="A135" s="232" t="s">
        <v>169</v>
      </c>
      <c r="B135" s="202">
        <v>1</v>
      </c>
    </row>
    <row r="136" spans="1:2">
      <c r="A136" s="232" t="s">
        <v>170</v>
      </c>
      <c r="B136" s="202">
        <v>179</v>
      </c>
    </row>
    <row r="137" spans="1:2">
      <c r="A137" s="232" t="s">
        <v>171</v>
      </c>
      <c r="B137" s="202">
        <f>SUM(B138:B141)</f>
        <v>67</v>
      </c>
    </row>
    <row r="138" spans="1:2">
      <c r="A138" s="173" t="s">
        <v>172</v>
      </c>
      <c r="B138" s="202">
        <v>0</v>
      </c>
    </row>
    <row r="139" spans="1:2">
      <c r="A139" s="173" t="s">
        <v>173</v>
      </c>
      <c r="B139" s="202">
        <v>59</v>
      </c>
    </row>
    <row r="140" spans="1:2">
      <c r="A140" s="173" t="s">
        <v>174</v>
      </c>
      <c r="B140" s="202">
        <v>0</v>
      </c>
    </row>
    <row r="141" spans="1:2">
      <c r="A141" s="173" t="s">
        <v>175</v>
      </c>
      <c r="B141" s="202">
        <v>8</v>
      </c>
    </row>
    <row r="142" spans="1:2">
      <c r="A142" s="232" t="s">
        <v>176</v>
      </c>
      <c r="B142" s="202">
        <f>SUM(B143:B146)</f>
        <v>0</v>
      </c>
    </row>
    <row r="143" spans="1:2">
      <c r="A143" s="173" t="s">
        <v>177</v>
      </c>
      <c r="B143" s="202">
        <v>0</v>
      </c>
    </row>
    <row r="144" spans="1:2">
      <c r="A144" s="173" t="s">
        <v>178</v>
      </c>
      <c r="B144" s="202">
        <v>0</v>
      </c>
    </row>
    <row r="145" spans="1:2">
      <c r="A145" s="173" t="s">
        <v>179</v>
      </c>
      <c r="B145" s="202">
        <v>0</v>
      </c>
    </row>
    <row r="146" spans="1:2">
      <c r="A146" s="173" t="s">
        <v>180</v>
      </c>
      <c r="B146" s="202">
        <v>0</v>
      </c>
    </row>
    <row r="147" spans="1:2">
      <c r="A147" s="232" t="s">
        <v>181</v>
      </c>
      <c r="B147" s="202">
        <f>SUM(B148:B151)</f>
        <v>0</v>
      </c>
    </row>
    <row r="148" spans="1:2">
      <c r="A148" s="173" t="s">
        <v>182</v>
      </c>
      <c r="B148" s="202">
        <v>0</v>
      </c>
    </row>
    <row r="149" spans="1:2">
      <c r="A149" s="173" t="s">
        <v>183</v>
      </c>
      <c r="B149" s="202">
        <v>0</v>
      </c>
    </row>
    <row r="150" spans="1:2">
      <c r="A150" s="173" t="s">
        <v>184</v>
      </c>
      <c r="B150" s="202">
        <v>0</v>
      </c>
    </row>
    <row r="151" spans="1:2">
      <c r="A151" s="173" t="s">
        <v>185</v>
      </c>
      <c r="B151" s="202">
        <v>0</v>
      </c>
    </row>
    <row r="152" spans="1:2">
      <c r="A152" s="232" t="s">
        <v>186</v>
      </c>
      <c r="B152" s="202">
        <f>SUM(B153:B156)</f>
        <v>0</v>
      </c>
    </row>
    <row r="153" spans="1:2">
      <c r="A153" s="173" t="s">
        <v>187</v>
      </c>
      <c r="B153" s="202">
        <v>0</v>
      </c>
    </row>
    <row r="154" spans="1:2">
      <c r="A154" s="173" t="s">
        <v>188</v>
      </c>
      <c r="B154" s="202">
        <v>0</v>
      </c>
    </row>
    <row r="155" spans="1:2">
      <c r="A155" s="173" t="s">
        <v>189</v>
      </c>
      <c r="B155" s="202">
        <v>0</v>
      </c>
    </row>
    <row r="156" spans="1:2">
      <c r="A156" s="173" t="s">
        <v>190</v>
      </c>
      <c r="B156" s="202">
        <v>0</v>
      </c>
    </row>
    <row r="157" spans="1:2">
      <c r="A157" s="232" t="s">
        <v>191</v>
      </c>
      <c r="B157" s="202">
        <f>SUM(B158:B161)</f>
        <v>0</v>
      </c>
    </row>
    <row r="158" spans="1:2">
      <c r="A158" s="173" t="s">
        <v>172</v>
      </c>
      <c r="B158" s="202">
        <v>0</v>
      </c>
    </row>
    <row r="159" spans="1:2">
      <c r="A159" s="173" t="s">
        <v>173</v>
      </c>
      <c r="B159" s="202">
        <v>0</v>
      </c>
    </row>
    <row r="160" spans="1:2">
      <c r="A160" s="173" t="s">
        <v>174</v>
      </c>
      <c r="B160" s="202">
        <v>0</v>
      </c>
    </row>
    <row r="161" spans="1:2">
      <c r="A161" s="173" t="s">
        <v>175</v>
      </c>
      <c r="B161" s="202">
        <v>0</v>
      </c>
    </row>
    <row r="162" spans="1:2">
      <c r="A162" s="232" t="s">
        <v>192</v>
      </c>
      <c r="B162" s="202">
        <f>SUM(B163:B166)</f>
        <v>0</v>
      </c>
    </row>
    <row r="163" spans="1:2">
      <c r="A163" s="173" t="s">
        <v>177</v>
      </c>
      <c r="B163" s="202">
        <v>0</v>
      </c>
    </row>
    <row r="164" spans="1:2">
      <c r="A164" s="173" t="s">
        <v>178</v>
      </c>
      <c r="B164" s="202">
        <v>0</v>
      </c>
    </row>
    <row r="165" spans="1:2">
      <c r="A165" s="173" t="s">
        <v>179</v>
      </c>
      <c r="B165" s="202">
        <v>0</v>
      </c>
    </row>
    <row r="166" spans="1:2">
      <c r="A166" s="173" t="s">
        <v>180</v>
      </c>
      <c r="B166" s="202">
        <v>0</v>
      </c>
    </row>
    <row r="167" spans="1:2">
      <c r="A167" s="232" t="s">
        <v>193</v>
      </c>
      <c r="B167" s="202">
        <f>SUM(B168:B171)</f>
        <v>0</v>
      </c>
    </row>
    <row r="168" spans="1:2">
      <c r="A168" s="173" t="s">
        <v>182</v>
      </c>
      <c r="B168" s="202">
        <v>0</v>
      </c>
    </row>
    <row r="169" spans="1:2">
      <c r="A169" s="173" t="s">
        <v>183</v>
      </c>
      <c r="B169" s="202">
        <v>0</v>
      </c>
    </row>
    <row r="170" spans="1:2">
      <c r="A170" s="173" t="s">
        <v>184</v>
      </c>
      <c r="B170" s="202">
        <v>0</v>
      </c>
    </row>
    <row r="171" spans="1:2">
      <c r="A171" s="173" t="s">
        <v>185</v>
      </c>
      <c r="B171" s="202">
        <v>0</v>
      </c>
    </row>
    <row r="172" spans="1:2">
      <c r="A172" s="232" t="s">
        <v>194</v>
      </c>
      <c r="B172" s="202">
        <f>SUM(B173:B176)</f>
        <v>0</v>
      </c>
    </row>
    <row r="173" spans="1:2">
      <c r="A173" s="173" t="s">
        <v>187</v>
      </c>
      <c r="B173" s="202">
        <v>0</v>
      </c>
    </row>
    <row r="174" spans="1:2">
      <c r="A174" s="173" t="s">
        <v>188</v>
      </c>
      <c r="B174" s="202">
        <v>0</v>
      </c>
    </row>
    <row r="175" spans="1:2">
      <c r="A175" s="173" t="s">
        <v>189</v>
      </c>
      <c r="B175" s="202">
        <v>0</v>
      </c>
    </row>
    <row r="176" spans="1:2">
      <c r="A176" s="173" t="s">
        <v>190</v>
      </c>
      <c r="B176" s="202">
        <v>0</v>
      </c>
    </row>
    <row r="177" spans="1:2">
      <c r="A177" s="232" t="s">
        <v>195</v>
      </c>
      <c r="B177" s="202">
        <f>SUM(B178:B181)</f>
        <v>0</v>
      </c>
    </row>
    <row r="178" spans="1:2">
      <c r="A178" s="173" t="s">
        <v>196</v>
      </c>
      <c r="B178" s="202">
        <v>0</v>
      </c>
    </row>
    <row r="179" spans="1:2">
      <c r="A179" s="173" t="s">
        <v>197</v>
      </c>
      <c r="B179" s="202">
        <v>0</v>
      </c>
    </row>
    <row r="180" spans="1:2">
      <c r="A180" s="173" t="s">
        <v>198</v>
      </c>
      <c r="B180" s="202">
        <v>0</v>
      </c>
    </row>
    <row r="181" spans="1:2">
      <c r="A181" s="173" t="s">
        <v>199</v>
      </c>
      <c r="B181" s="202">
        <v>0</v>
      </c>
    </row>
    <row r="182" spans="1:2">
      <c r="A182" s="232" t="s">
        <v>200</v>
      </c>
      <c r="B182" s="202">
        <f>SUM(B183:B186)</f>
        <v>0</v>
      </c>
    </row>
    <row r="183" spans="1:2">
      <c r="A183" s="173" t="s">
        <v>196</v>
      </c>
      <c r="B183" s="202">
        <v>0</v>
      </c>
    </row>
    <row r="184" spans="1:2">
      <c r="A184" s="173" t="s">
        <v>197</v>
      </c>
      <c r="B184" s="202">
        <v>0</v>
      </c>
    </row>
    <row r="185" spans="1:2">
      <c r="A185" s="173" t="s">
        <v>198</v>
      </c>
      <c r="B185" s="202">
        <v>0</v>
      </c>
    </row>
    <row r="186" spans="1:2">
      <c r="A186" s="173" t="s">
        <v>199</v>
      </c>
      <c r="B186" s="202">
        <v>0</v>
      </c>
    </row>
    <row r="187" spans="1:2">
      <c r="A187" s="232" t="s">
        <v>201</v>
      </c>
      <c r="B187" s="202">
        <f>SUM(B188:B190)</f>
        <v>77</v>
      </c>
    </row>
    <row r="188" spans="1:2">
      <c r="A188" s="173" t="s">
        <v>202</v>
      </c>
      <c r="B188" s="202">
        <v>77</v>
      </c>
    </row>
    <row r="189" spans="1:2">
      <c r="A189" s="173" t="s">
        <v>203</v>
      </c>
      <c r="B189" s="202">
        <v>0</v>
      </c>
    </row>
    <row r="190" spans="1:2">
      <c r="A190" s="173" t="s">
        <v>204</v>
      </c>
      <c r="B190" s="202">
        <v>0</v>
      </c>
    </row>
    <row r="191" spans="1:2">
      <c r="A191" s="232" t="s">
        <v>205</v>
      </c>
      <c r="B191" s="202">
        <v>0</v>
      </c>
    </row>
    <row r="192" spans="1:2">
      <c r="A192" s="232" t="s">
        <v>206</v>
      </c>
      <c r="B192" s="202">
        <v>0</v>
      </c>
    </row>
    <row r="193" spans="1:2">
      <c r="A193" s="232" t="s">
        <v>207</v>
      </c>
      <c r="B193" s="202">
        <f>SUM(B194:B216,B220,B223,B224,B228:B233,B245:B247,B252,B257)</f>
        <v>0</v>
      </c>
    </row>
    <row r="194" spans="1:2">
      <c r="A194" s="232" t="s">
        <v>208</v>
      </c>
      <c r="B194" s="202">
        <v>0</v>
      </c>
    </row>
    <row r="195" spans="1:2">
      <c r="A195" s="232" t="s">
        <v>209</v>
      </c>
      <c r="B195" s="202">
        <v>0</v>
      </c>
    </row>
    <row r="196" spans="1:2">
      <c r="A196" s="232" t="s">
        <v>210</v>
      </c>
      <c r="B196" s="202">
        <v>0</v>
      </c>
    </row>
    <row r="197" spans="1:2">
      <c r="A197" s="232" t="s">
        <v>211</v>
      </c>
      <c r="B197" s="202">
        <v>0</v>
      </c>
    </row>
    <row r="198" spans="1:2">
      <c r="A198" s="232" t="s">
        <v>212</v>
      </c>
      <c r="B198" s="202">
        <v>0</v>
      </c>
    </row>
    <row r="199" spans="1:2">
      <c r="A199" s="232" t="s">
        <v>213</v>
      </c>
      <c r="B199" s="202">
        <v>0</v>
      </c>
    </row>
    <row r="200" spans="1:2">
      <c r="A200" s="232" t="s">
        <v>214</v>
      </c>
      <c r="B200" s="202">
        <v>0</v>
      </c>
    </row>
    <row r="201" spans="1:2">
      <c r="A201" s="232" t="s">
        <v>215</v>
      </c>
      <c r="B201" s="202">
        <v>0</v>
      </c>
    </row>
    <row r="202" spans="1:2">
      <c r="A202" s="232" t="s">
        <v>216</v>
      </c>
      <c r="B202" s="202">
        <v>0</v>
      </c>
    </row>
    <row r="203" spans="1:2">
      <c r="A203" s="232" t="s">
        <v>217</v>
      </c>
      <c r="B203" s="202">
        <v>0</v>
      </c>
    </row>
    <row r="204" spans="1:2">
      <c r="A204" s="232" t="s">
        <v>218</v>
      </c>
      <c r="B204" s="202">
        <v>0</v>
      </c>
    </row>
    <row r="205" spans="1:2">
      <c r="A205" s="232" t="s">
        <v>219</v>
      </c>
      <c r="B205" s="202">
        <v>0</v>
      </c>
    </row>
    <row r="206" spans="1:2">
      <c r="A206" s="232" t="s">
        <v>220</v>
      </c>
      <c r="B206" s="202">
        <v>0</v>
      </c>
    </row>
    <row r="207" spans="1:2">
      <c r="A207" s="232" t="s">
        <v>221</v>
      </c>
      <c r="B207" s="202">
        <v>0</v>
      </c>
    </row>
    <row r="208" spans="1:2">
      <c r="A208" s="232" t="s">
        <v>222</v>
      </c>
      <c r="B208" s="202">
        <v>0</v>
      </c>
    </row>
    <row r="209" spans="1:2">
      <c r="A209" s="232" t="s">
        <v>223</v>
      </c>
      <c r="B209" s="202">
        <v>0</v>
      </c>
    </row>
    <row r="210" spans="1:2">
      <c r="A210" s="232" t="s">
        <v>224</v>
      </c>
      <c r="B210" s="202">
        <v>0</v>
      </c>
    </row>
    <row r="211" spans="1:2">
      <c r="A211" s="232" t="s">
        <v>225</v>
      </c>
      <c r="B211" s="202">
        <v>0</v>
      </c>
    </row>
    <row r="212" spans="1:2">
      <c r="A212" s="232" t="s">
        <v>226</v>
      </c>
      <c r="B212" s="202">
        <v>0</v>
      </c>
    </row>
    <row r="213" spans="1:2">
      <c r="A213" s="232" t="s">
        <v>227</v>
      </c>
      <c r="B213" s="202">
        <v>0</v>
      </c>
    </row>
    <row r="214" spans="1:2">
      <c r="A214" s="232" t="s">
        <v>228</v>
      </c>
      <c r="B214" s="202">
        <v>0</v>
      </c>
    </row>
    <row r="215" spans="1:2">
      <c r="A215" s="232" t="s">
        <v>229</v>
      </c>
      <c r="B215" s="202">
        <v>0</v>
      </c>
    </row>
    <row r="216" spans="1:2">
      <c r="A216" s="232" t="s">
        <v>230</v>
      </c>
      <c r="B216" s="202">
        <f>SUM(B217:B219)</f>
        <v>0</v>
      </c>
    </row>
    <row r="217" spans="1:2">
      <c r="A217" s="173" t="s">
        <v>231</v>
      </c>
      <c r="B217" s="202">
        <v>0</v>
      </c>
    </row>
    <row r="218" spans="1:2">
      <c r="A218" s="173" t="s">
        <v>232</v>
      </c>
      <c r="B218" s="202">
        <v>0</v>
      </c>
    </row>
    <row r="219" spans="1:2">
      <c r="A219" s="173" t="s">
        <v>233</v>
      </c>
      <c r="B219" s="202">
        <v>0</v>
      </c>
    </row>
    <row r="220" spans="1:2">
      <c r="A220" s="232" t="s">
        <v>234</v>
      </c>
      <c r="B220" s="202">
        <f>SUM(B221:B222)</f>
        <v>0</v>
      </c>
    </row>
    <row r="221" spans="1:2">
      <c r="A221" s="173" t="s">
        <v>235</v>
      </c>
      <c r="B221" s="202">
        <v>0</v>
      </c>
    </row>
    <row r="222" spans="1:2">
      <c r="A222" s="173" t="s">
        <v>236</v>
      </c>
      <c r="B222" s="202">
        <v>0</v>
      </c>
    </row>
    <row r="223" spans="1:2">
      <c r="A223" s="232" t="s">
        <v>237</v>
      </c>
      <c r="B223" s="202">
        <v>0</v>
      </c>
    </row>
    <row r="224" spans="1:2">
      <c r="A224" s="232" t="s">
        <v>238</v>
      </c>
      <c r="B224" s="202">
        <f>SUM(B225:B227)</f>
        <v>0</v>
      </c>
    </row>
    <row r="225" spans="1:2">
      <c r="A225" s="173" t="s">
        <v>239</v>
      </c>
      <c r="B225" s="202">
        <v>0</v>
      </c>
    </row>
    <row r="226" spans="1:2">
      <c r="A226" s="173" t="s">
        <v>240</v>
      </c>
      <c r="B226" s="202">
        <v>0</v>
      </c>
    </row>
    <row r="227" spans="1:2">
      <c r="A227" s="173" t="s">
        <v>241</v>
      </c>
      <c r="B227" s="202">
        <v>0</v>
      </c>
    </row>
    <row r="228" spans="1:2">
      <c r="A228" s="232" t="s">
        <v>242</v>
      </c>
      <c r="B228" s="202">
        <v>0</v>
      </c>
    </row>
    <row r="229" spans="1:2">
      <c r="A229" s="232" t="s">
        <v>243</v>
      </c>
      <c r="B229" s="202">
        <v>0</v>
      </c>
    </row>
    <row r="230" spans="1:2">
      <c r="A230" s="232" t="s">
        <v>244</v>
      </c>
      <c r="B230" s="202">
        <v>0</v>
      </c>
    </row>
    <row r="231" spans="1:2">
      <c r="A231" s="232" t="s">
        <v>245</v>
      </c>
      <c r="B231" s="202">
        <v>0</v>
      </c>
    </row>
    <row r="232" spans="1:2">
      <c r="A232" s="232" t="s">
        <v>246</v>
      </c>
      <c r="B232" s="202">
        <v>0</v>
      </c>
    </row>
    <row r="233" spans="1:2">
      <c r="A233" s="232" t="s">
        <v>247</v>
      </c>
      <c r="B233" s="202">
        <f>SUM(B234:B244)</f>
        <v>0</v>
      </c>
    </row>
    <row r="234" spans="1:2">
      <c r="A234" s="173" t="s">
        <v>248</v>
      </c>
      <c r="B234" s="202">
        <v>0</v>
      </c>
    </row>
    <row r="235" spans="1:2">
      <c r="A235" s="173" t="s">
        <v>249</v>
      </c>
      <c r="B235" s="202">
        <v>0</v>
      </c>
    </row>
    <row r="236" spans="1:2">
      <c r="A236" s="173" t="s">
        <v>250</v>
      </c>
      <c r="B236" s="202">
        <v>0</v>
      </c>
    </row>
    <row r="237" spans="1:2">
      <c r="A237" s="173" t="s">
        <v>251</v>
      </c>
      <c r="B237" s="202">
        <v>0</v>
      </c>
    </row>
    <row r="238" spans="1:2">
      <c r="A238" s="173" t="s">
        <v>252</v>
      </c>
      <c r="B238" s="202">
        <v>0</v>
      </c>
    </row>
    <row r="239" spans="1:2">
      <c r="A239" s="173" t="s">
        <v>253</v>
      </c>
      <c r="B239" s="202">
        <v>0</v>
      </c>
    </row>
    <row r="240" spans="1:2">
      <c r="A240" s="173" t="s">
        <v>254</v>
      </c>
      <c r="B240" s="202">
        <v>0</v>
      </c>
    </row>
    <row r="241" spans="1:2">
      <c r="A241" s="173" t="s">
        <v>255</v>
      </c>
      <c r="B241" s="202">
        <v>0</v>
      </c>
    </row>
    <row r="242" spans="1:2">
      <c r="A242" s="173" t="s">
        <v>256</v>
      </c>
      <c r="B242" s="202">
        <v>0</v>
      </c>
    </row>
    <row r="243" spans="1:2">
      <c r="A243" s="173" t="s">
        <v>257</v>
      </c>
      <c r="B243" s="202">
        <v>0</v>
      </c>
    </row>
    <row r="244" spans="1:2">
      <c r="A244" s="173" t="s">
        <v>258</v>
      </c>
      <c r="B244" s="202">
        <v>0</v>
      </c>
    </row>
    <row r="245" spans="1:2">
      <c r="A245" s="232" t="s">
        <v>259</v>
      </c>
      <c r="B245" s="202">
        <v>0</v>
      </c>
    </row>
    <row r="246" spans="1:2">
      <c r="A246" s="232" t="s">
        <v>260</v>
      </c>
      <c r="B246" s="202">
        <v>0</v>
      </c>
    </row>
    <row r="247" spans="1:2">
      <c r="A247" s="232" t="s">
        <v>261</v>
      </c>
      <c r="B247" s="202">
        <f>SUM(B248:B251)</f>
        <v>0</v>
      </c>
    </row>
    <row r="248" spans="1:2">
      <c r="A248" s="173" t="s">
        <v>262</v>
      </c>
      <c r="B248" s="202">
        <v>0</v>
      </c>
    </row>
    <row r="249" spans="1:2">
      <c r="A249" s="173" t="s">
        <v>263</v>
      </c>
      <c r="B249" s="202">
        <v>0</v>
      </c>
    </row>
    <row r="250" spans="1:2">
      <c r="A250" s="173" t="s">
        <v>264</v>
      </c>
      <c r="B250" s="202">
        <v>0</v>
      </c>
    </row>
    <row r="251" spans="1:2">
      <c r="A251" s="173" t="s">
        <v>265</v>
      </c>
      <c r="B251" s="202">
        <v>0</v>
      </c>
    </row>
    <row r="252" spans="1:2">
      <c r="A252" s="232" t="s">
        <v>266</v>
      </c>
      <c r="B252" s="202">
        <f>SUM(B253:B256)</f>
        <v>0</v>
      </c>
    </row>
    <row r="253" spans="1:2">
      <c r="A253" s="173" t="s">
        <v>267</v>
      </c>
      <c r="B253" s="202">
        <v>0</v>
      </c>
    </row>
    <row r="254" spans="1:2">
      <c r="A254" s="173" t="s">
        <v>268</v>
      </c>
      <c r="B254" s="202">
        <v>0</v>
      </c>
    </row>
    <row r="255" spans="1:2">
      <c r="A255" s="173" t="s">
        <v>269</v>
      </c>
      <c r="B255" s="202">
        <v>0</v>
      </c>
    </row>
    <row r="256" spans="1:2">
      <c r="A256" s="173" t="s">
        <v>270</v>
      </c>
      <c r="B256" s="202">
        <v>0</v>
      </c>
    </row>
    <row r="257" spans="1:2">
      <c r="A257" s="232" t="s">
        <v>271</v>
      </c>
      <c r="B257" s="202">
        <v>0</v>
      </c>
    </row>
    <row r="258" spans="1:2">
      <c r="A258" s="232" t="s">
        <v>272</v>
      </c>
      <c r="B258" s="202">
        <f>SUM(B259,B262:B264)</f>
        <v>2762</v>
      </c>
    </row>
    <row r="259" spans="1:2">
      <c r="A259" s="232" t="s">
        <v>273</v>
      </c>
      <c r="B259" s="202">
        <f>SUM(B260:B261)</f>
        <v>3166</v>
      </c>
    </row>
    <row r="260" spans="1:2">
      <c r="A260" s="173" t="s">
        <v>274</v>
      </c>
      <c r="B260" s="202">
        <v>0</v>
      </c>
    </row>
    <row r="261" spans="1:2">
      <c r="A261" s="173" t="s">
        <v>275</v>
      </c>
      <c r="B261" s="202">
        <v>3166</v>
      </c>
    </row>
    <row r="262" spans="1:2">
      <c r="A262" s="232" t="s">
        <v>276</v>
      </c>
      <c r="B262" s="202">
        <v>-347</v>
      </c>
    </row>
    <row r="263" spans="1:2">
      <c r="A263" s="232" t="s">
        <v>277</v>
      </c>
      <c r="B263" s="202">
        <v>-63</v>
      </c>
    </row>
    <row r="264" spans="1:2">
      <c r="A264" s="232" t="s">
        <v>278</v>
      </c>
      <c r="B264" s="202">
        <v>6</v>
      </c>
    </row>
    <row r="265" spans="1:2">
      <c r="A265" s="232" t="s">
        <v>279</v>
      </c>
      <c r="B265" s="202">
        <f>SUM(B266:B269)</f>
        <v>2667</v>
      </c>
    </row>
    <row r="266" spans="1:2">
      <c r="A266" s="232" t="s">
        <v>280</v>
      </c>
      <c r="B266" s="202">
        <v>0</v>
      </c>
    </row>
    <row r="267" spans="1:2">
      <c r="A267" s="232" t="s">
        <v>281</v>
      </c>
      <c r="B267" s="202">
        <v>0</v>
      </c>
    </row>
    <row r="268" spans="1:2">
      <c r="A268" s="232" t="s">
        <v>282</v>
      </c>
      <c r="B268" s="202">
        <v>2667</v>
      </c>
    </row>
    <row r="269" spans="1:2">
      <c r="A269" s="232" t="s">
        <v>283</v>
      </c>
      <c r="B269" s="202">
        <v>0</v>
      </c>
    </row>
    <row r="270" spans="1:2">
      <c r="A270" s="232" t="s">
        <v>284</v>
      </c>
      <c r="B270" s="202">
        <f>SUM(B271,B274:B285)</f>
        <v>5473</v>
      </c>
    </row>
    <row r="271" spans="1:2">
      <c r="A271" s="232" t="s">
        <v>285</v>
      </c>
      <c r="B271" s="202">
        <f>SUM(B272:B273)</f>
        <v>2611</v>
      </c>
    </row>
    <row r="272" spans="1:2">
      <c r="A272" s="173" t="s">
        <v>286</v>
      </c>
      <c r="B272" s="202">
        <v>0</v>
      </c>
    </row>
    <row r="273" spans="1:2">
      <c r="A273" s="173" t="s">
        <v>287</v>
      </c>
      <c r="B273" s="202">
        <v>2611</v>
      </c>
    </row>
    <row r="274" spans="1:2">
      <c r="A274" s="232" t="s">
        <v>288</v>
      </c>
      <c r="B274" s="202">
        <v>9</v>
      </c>
    </row>
    <row r="275" spans="1:2">
      <c r="A275" s="232" t="s">
        <v>289</v>
      </c>
      <c r="B275" s="202">
        <v>1872</v>
      </c>
    </row>
    <row r="276" spans="1:2">
      <c r="A276" s="232" t="s">
        <v>290</v>
      </c>
      <c r="B276" s="202">
        <v>0</v>
      </c>
    </row>
    <row r="277" spans="1:2">
      <c r="A277" s="232" t="s">
        <v>291</v>
      </c>
      <c r="B277" s="202">
        <v>0</v>
      </c>
    </row>
    <row r="278" spans="1:2">
      <c r="A278" s="232" t="s">
        <v>292</v>
      </c>
      <c r="B278" s="202">
        <v>188</v>
      </c>
    </row>
    <row r="279" spans="1:2">
      <c r="A279" s="232" t="s">
        <v>293</v>
      </c>
      <c r="B279" s="202">
        <v>0</v>
      </c>
    </row>
    <row r="280" spans="1:2">
      <c r="A280" s="232" t="s">
        <v>294</v>
      </c>
      <c r="B280" s="202">
        <v>789</v>
      </c>
    </row>
    <row r="281" spans="1:2">
      <c r="A281" s="232" t="s">
        <v>295</v>
      </c>
      <c r="B281" s="202">
        <v>4</v>
      </c>
    </row>
    <row r="282" spans="1:2">
      <c r="A282" s="232" t="s">
        <v>296</v>
      </c>
      <c r="B282" s="202">
        <v>0</v>
      </c>
    </row>
    <row r="283" spans="1:2">
      <c r="A283" s="232" t="s">
        <v>297</v>
      </c>
      <c r="B283" s="202">
        <v>0</v>
      </c>
    </row>
    <row r="284" spans="1:2">
      <c r="A284" s="232" t="s">
        <v>298</v>
      </c>
      <c r="B284" s="202">
        <v>0</v>
      </c>
    </row>
    <row r="285" spans="1:2">
      <c r="A285" s="232" t="s">
        <v>299</v>
      </c>
      <c r="B285" s="202">
        <v>0</v>
      </c>
    </row>
    <row r="286" spans="1:2">
      <c r="A286" s="232" t="s">
        <v>300</v>
      </c>
      <c r="B286" s="202">
        <f>SUM(B287:B294)</f>
        <v>7171</v>
      </c>
    </row>
    <row r="287" spans="1:2">
      <c r="A287" s="232" t="s">
        <v>301</v>
      </c>
      <c r="B287" s="202">
        <v>532</v>
      </c>
    </row>
    <row r="288" spans="1:2">
      <c r="A288" s="232" t="s">
        <v>302</v>
      </c>
      <c r="B288" s="202">
        <v>0</v>
      </c>
    </row>
    <row r="289" spans="1:2">
      <c r="A289" s="232" t="s">
        <v>303</v>
      </c>
      <c r="B289" s="202">
        <v>6247</v>
      </c>
    </row>
    <row r="290" spans="1:2">
      <c r="A290" s="232" t="s">
        <v>304</v>
      </c>
      <c r="B290" s="202">
        <v>0</v>
      </c>
    </row>
    <row r="291" spans="1:2">
      <c r="A291" s="232" t="s">
        <v>305</v>
      </c>
      <c r="B291" s="202">
        <v>14</v>
      </c>
    </row>
    <row r="292" spans="1:2">
      <c r="A292" s="232" t="s">
        <v>306</v>
      </c>
      <c r="B292" s="202">
        <v>20</v>
      </c>
    </row>
    <row r="293" spans="1:2">
      <c r="A293" s="232" t="s">
        <v>307</v>
      </c>
      <c r="B293" s="202">
        <v>284</v>
      </c>
    </row>
    <row r="294" spans="1:2">
      <c r="A294" s="232" t="s">
        <v>308</v>
      </c>
      <c r="B294" s="202">
        <v>74</v>
      </c>
    </row>
    <row r="295" spans="1:2">
      <c r="A295" s="232" t="s">
        <v>309</v>
      </c>
      <c r="B295" s="202">
        <f>SUM(B296,B299:B300)</f>
        <v>4252</v>
      </c>
    </row>
    <row r="296" spans="1:2">
      <c r="A296" s="232" t="s">
        <v>310</v>
      </c>
      <c r="B296" s="202">
        <f>SUM(B297:B298)</f>
        <v>0</v>
      </c>
    </row>
    <row r="297" spans="1:2">
      <c r="A297" s="173" t="s">
        <v>311</v>
      </c>
      <c r="B297" s="202">
        <v>0</v>
      </c>
    </row>
    <row r="298" spans="1:2">
      <c r="A298" s="173" t="s">
        <v>312</v>
      </c>
      <c r="B298" s="202">
        <v>0</v>
      </c>
    </row>
    <row r="299" spans="1:2">
      <c r="A299" s="232" t="s">
        <v>313</v>
      </c>
      <c r="B299" s="202">
        <v>4250</v>
      </c>
    </row>
    <row r="300" spans="1:2">
      <c r="A300" s="232" t="s">
        <v>314</v>
      </c>
      <c r="B300" s="202">
        <v>2</v>
      </c>
    </row>
    <row r="301" spans="1:2">
      <c r="A301" s="232" t="s">
        <v>315</v>
      </c>
      <c r="B301" s="202">
        <f>SUM(B302:B309)</f>
        <v>4375</v>
      </c>
    </row>
    <row r="302" spans="1:2">
      <c r="A302" s="232" t="s">
        <v>316</v>
      </c>
      <c r="B302" s="202">
        <v>122</v>
      </c>
    </row>
    <row r="303" spans="1:2">
      <c r="A303" s="232" t="s">
        <v>317</v>
      </c>
      <c r="B303" s="202">
        <v>0</v>
      </c>
    </row>
    <row r="304" spans="1:2">
      <c r="A304" s="232" t="s">
        <v>318</v>
      </c>
      <c r="B304" s="202">
        <v>3943</v>
      </c>
    </row>
    <row r="305" spans="1:2">
      <c r="A305" s="232" t="s">
        <v>319</v>
      </c>
      <c r="B305" s="202">
        <v>0</v>
      </c>
    </row>
    <row r="306" spans="1:2">
      <c r="A306" s="232" t="s">
        <v>320</v>
      </c>
      <c r="B306" s="202">
        <v>232</v>
      </c>
    </row>
    <row r="307" spans="1:2">
      <c r="A307" s="232" t="s">
        <v>321</v>
      </c>
      <c r="B307" s="202">
        <v>72</v>
      </c>
    </row>
    <row r="308" spans="1:2">
      <c r="A308" s="232" t="s">
        <v>322</v>
      </c>
      <c r="B308" s="202">
        <v>1</v>
      </c>
    </row>
    <row r="309" spans="1:2">
      <c r="A309" s="232" t="s">
        <v>323</v>
      </c>
      <c r="B309" s="202">
        <v>5</v>
      </c>
    </row>
    <row r="310" spans="1:2">
      <c r="A310" s="232" t="s">
        <v>324</v>
      </c>
      <c r="B310" s="202">
        <f>SUM(B311:B318)</f>
        <v>464</v>
      </c>
    </row>
    <row r="311" spans="1:2">
      <c r="A311" s="232" t="s">
        <v>325</v>
      </c>
      <c r="B311" s="202">
        <v>0</v>
      </c>
    </row>
    <row r="312" spans="1:2">
      <c r="A312" s="232" t="s">
        <v>326</v>
      </c>
      <c r="B312" s="202">
        <v>0</v>
      </c>
    </row>
    <row r="313" spans="1:2">
      <c r="A313" s="232" t="s">
        <v>327</v>
      </c>
      <c r="B313" s="202">
        <v>99</v>
      </c>
    </row>
    <row r="314" spans="1:2">
      <c r="A314" s="232" t="s">
        <v>328</v>
      </c>
      <c r="B314" s="202">
        <v>0</v>
      </c>
    </row>
    <row r="315" spans="1:2">
      <c r="A315" s="232" t="s">
        <v>329</v>
      </c>
      <c r="B315" s="202">
        <v>0</v>
      </c>
    </row>
    <row r="316" spans="1:2">
      <c r="A316" s="232" t="s">
        <v>330</v>
      </c>
      <c r="B316" s="202">
        <v>96</v>
      </c>
    </row>
    <row r="317" spans="1:2">
      <c r="A317" s="232" t="s">
        <v>331</v>
      </c>
      <c r="B317" s="202">
        <v>269</v>
      </c>
    </row>
    <row r="318" spans="1:2">
      <c r="A318" s="232" t="s">
        <v>332</v>
      </c>
      <c r="B318" s="202">
        <v>0</v>
      </c>
    </row>
    <row r="319" spans="1:2">
      <c r="A319" s="232" t="s">
        <v>333</v>
      </c>
      <c r="B319" s="202">
        <f>SUM(B320:B321)</f>
        <v>3798</v>
      </c>
    </row>
    <row r="320" spans="1:2">
      <c r="A320" s="232" t="s">
        <v>334</v>
      </c>
      <c r="B320" s="202">
        <v>3798</v>
      </c>
    </row>
    <row r="321" spans="1:2">
      <c r="A321" s="232" t="s">
        <v>335</v>
      </c>
      <c r="B321" s="202">
        <v>0</v>
      </c>
    </row>
    <row r="322" spans="1:2">
      <c r="A322" s="232" t="s">
        <v>336</v>
      </c>
      <c r="B322" s="202">
        <f>SUM(B323:B324)</f>
        <v>0</v>
      </c>
    </row>
    <row r="323" spans="1:2">
      <c r="A323" s="232" t="s">
        <v>337</v>
      </c>
      <c r="B323" s="202">
        <v>0</v>
      </c>
    </row>
    <row r="324" spans="1:2">
      <c r="A324" s="232" t="s">
        <v>338</v>
      </c>
      <c r="B324" s="202">
        <v>0</v>
      </c>
    </row>
    <row r="325" spans="1:2">
      <c r="A325" s="232" t="s">
        <v>339</v>
      </c>
      <c r="B325" s="202">
        <f>SUM(B326:B327)</f>
        <v>0</v>
      </c>
    </row>
    <row r="326" spans="1:2">
      <c r="A326" s="232" t="s">
        <v>340</v>
      </c>
      <c r="B326" s="202">
        <v>0</v>
      </c>
    </row>
    <row r="327" spans="1:2">
      <c r="A327" s="232" t="s">
        <v>341</v>
      </c>
      <c r="B327" s="202">
        <v>0</v>
      </c>
    </row>
    <row r="328" spans="1:2">
      <c r="A328" s="232" t="s">
        <v>342</v>
      </c>
      <c r="B328" s="202">
        <f>SUM(B329,B333,B338:B339)</f>
        <v>0</v>
      </c>
    </row>
    <row r="329" spans="1:2">
      <c r="A329" s="232" t="s">
        <v>343</v>
      </c>
      <c r="B329" s="202">
        <f>SUM(B330:B332)</f>
        <v>0</v>
      </c>
    </row>
    <row r="330" spans="1:2">
      <c r="A330" s="173" t="s">
        <v>344</v>
      </c>
      <c r="B330" s="202">
        <v>0</v>
      </c>
    </row>
    <row r="331" spans="1:2">
      <c r="A331" s="173" t="s">
        <v>345</v>
      </c>
      <c r="B331" s="202">
        <v>0</v>
      </c>
    </row>
    <row r="332" spans="1:2">
      <c r="A332" s="173" t="s">
        <v>346</v>
      </c>
      <c r="B332" s="202">
        <v>0</v>
      </c>
    </row>
    <row r="333" spans="1:2">
      <c r="A333" s="232" t="s">
        <v>347</v>
      </c>
      <c r="B333" s="202">
        <f>SUM(B334:B337)</f>
        <v>0</v>
      </c>
    </row>
    <row r="334" spans="1:2">
      <c r="A334" s="173" t="s">
        <v>348</v>
      </c>
      <c r="B334" s="202">
        <v>0</v>
      </c>
    </row>
    <row r="335" spans="1:2">
      <c r="A335" s="173" t="s">
        <v>349</v>
      </c>
      <c r="B335" s="202">
        <v>0</v>
      </c>
    </row>
    <row r="336" spans="1:2">
      <c r="A336" s="173" t="s">
        <v>350</v>
      </c>
      <c r="B336" s="202">
        <v>0</v>
      </c>
    </row>
    <row r="337" spans="1:2">
      <c r="A337" s="173" t="s">
        <v>351</v>
      </c>
      <c r="B337" s="202">
        <v>0</v>
      </c>
    </row>
    <row r="338" spans="1:2">
      <c r="A338" s="232" t="s">
        <v>352</v>
      </c>
      <c r="B338" s="202">
        <v>0</v>
      </c>
    </row>
    <row r="339" spans="1:2">
      <c r="A339" s="232" t="s">
        <v>353</v>
      </c>
      <c r="B339" s="202">
        <v>0</v>
      </c>
    </row>
    <row r="340" spans="1:2">
      <c r="A340" s="232" t="s">
        <v>354</v>
      </c>
      <c r="B340" s="202">
        <f>SUM(B341:B343)</f>
        <v>33</v>
      </c>
    </row>
    <row r="341" spans="1:2">
      <c r="A341" s="232" t="s">
        <v>355</v>
      </c>
      <c r="B341" s="202">
        <v>33</v>
      </c>
    </row>
    <row r="342" spans="1:2">
      <c r="A342" s="232" t="s">
        <v>356</v>
      </c>
      <c r="B342" s="202">
        <v>0</v>
      </c>
    </row>
    <row r="343" spans="1:2">
      <c r="A343" s="232" t="s">
        <v>357</v>
      </c>
      <c r="B343" s="202">
        <v>0</v>
      </c>
    </row>
    <row r="344" spans="1:2">
      <c r="A344" s="232" t="s">
        <v>358</v>
      </c>
      <c r="B344" s="202">
        <f>SUM(B345:B346)</f>
        <v>64</v>
      </c>
    </row>
    <row r="345" spans="1:2">
      <c r="A345" s="232" t="s">
        <v>359</v>
      </c>
      <c r="B345" s="202">
        <v>64</v>
      </c>
    </row>
    <row r="346" spans="1:2">
      <c r="A346" s="232" t="s">
        <v>360</v>
      </c>
      <c r="B346" s="202">
        <v>0</v>
      </c>
    </row>
    <row r="347" spans="1:2">
      <c r="A347" s="232" t="s">
        <v>361</v>
      </c>
      <c r="B347" s="202">
        <f>SUM(B348:B349)</f>
        <v>0</v>
      </c>
    </row>
    <row r="348" spans="1:2">
      <c r="A348" s="232" t="s">
        <v>362</v>
      </c>
      <c r="B348" s="202">
        <v>0</v>
      </c>
    </row>
    <row r="349" spans="1:2">
      <c r="A349" s="232" t="s">
        <v>363</v>
      </c>
      <c r="B349" s="202">
        <v>0</v>
      </c>
    </row>
    <row r="350" spans="1:2">
      <c r="A350" s="232" t="s">
        <v>364</v>
      </c>
      <c r="B350" s="202">
        <f>SUM(B351:B352)</f>
        <v>1753</v>
      </c>
    </row>
    <row r="351" spans="1:2">
      <c r="A351" s="232" t="s">
        <v>365</v>
      </c>
      <c r="B351" s="202">
        <v>1752</v>
      </c>
    </row>
    <row r="352" spans="1:2">
      <c r="A352" s="232" t="s">
        <v>366</v>
      </c>
      <c r="B352" s="202">
        <v>1</v>
      </c>
    </row>
    <row r="353" spans="1:2">
      <c r="A353" s="232" t="s">
        <v>367</v>
      </c>
      <c r="B353" s="202">
        <f>SUM(B354:B355)</f>
        <v>0</v>
      </c>
    </row>
    <row r="354" spans="1:2">
      <c r="A354" s="232" t="s">
        <v>368</v>
      </c>
      <c r="B354" s="202">
        <v>0</v>
      </c>
    </row>
    <row r="355" spans="1:2">
      <c r="A355" s="232" t="s">
        <v>369</v>
      </c>
      <c r="B355" s="202">
        <v>0</v>
      </c>
    </row>
    <row r="356" spans="1:2">
      <c r="A356" s="232" t="s">
        <v>370</v>
      </c>
      <c r="B356" s="202">
        <f>SUM(B357,B384,B578,B617,B636,B689,B692,B698)</f>
        <v>255807</v>
      </c>
    </row>
    <row r="357" spans="1:2">
      <c r="A357" s="232" t="s">
        <v>371</v>
      </c>
      <c r="B357" s="202">
        <f>SUM(B358,B367:B370,B373:B381)</f>
        <v>120326</v>
      </c>
    </row>
    <row r="358" spans="1:2">
      <c r="A358" s="232" t="s">
        <v>372</v>
      </c>
      <c r="B358" s="202">
        <f>SUM(B359:B366)</f>
        <v>2368</v>
      </c>
    </row>
    <row r="359" spans="1:2">
      <c r="A359" s="173" t="s">
        <v>373</v>
      </c>
      <c r="B359" s="202">
        <v>2368</v>
      </c>
    </row>
    <row r="360" spans="1:2">
      <c r="A360" s="173" t="s">
        <v>374</v>
      </c>
      <c r="B360" s="202">
        <v>0</v>
      </c>
    </row>
    <row r="361" spans="1:2">
      <c r="A361" s="173" t="s">
        <v>375</v>
      </c>
      <c r="B361" s="202">
        <v>0</v>
      </c>
    </row>
    <row r="362" spans="1:2">
      <c r="A362" s="173" t="s">
        <v>376</v>
      </c>
      <c r="B362" s="202">
        <v>0</v>
      </c>
    </row>
    <row r="363" spans="1:2">
      <c r="A363" s="173" t="s">
        <v>377</v>
      </c>
      <c r="B363" s="202">
        <v>0</v>
      </c>
    </row>
    <row r="364" spans="1:2">
      <c r="A364" s="173" t="s">
        <v>378</v>
      </c>
      <c r="B364" s="202">
        <v>0</v>
      </c>
    </row>
    <row r="365" spans="1:2">
      <c r="A365" s="173" t="s">
        <v>379</v>
      </c>
      <c r="B365" s="202">
        <v>0</v>
      </c>
    </row>
    <row r="366" spans="1:2">
      <c r="A366" s="173" t="s">
        <v>380</v>
      </c>
      <c r="B366" s="202">
        <v>0</v>
      </c>
    </row>
    <row r="367" spans="1:2">
      <c r="A367" s="232" t="s">
        <v>381</v>
      </c>
      <c r="B367" s="202">
        <v>0</v>
      </c>
    </row>
    <row r="368" spans="1:2">
      <c r="A368" s="232" t="s">
        <v>382</v>
      </c>
      <c r="B368" s="202">
        <v>0</v>
      </c>
    </row>
    <row r="369" spans="1:2">
      <c r="A369" s="232" t="s">
        <v>383</v>
      </c>
      <c r="B369" s="202">
        <v>0</v>
      </c>
    </row>
    <row r="370" spans="1:2">
      <c r="A370" s="232" t="s">
        <v>384</v>
      </c>
      <c r="B370" s="202">
        <f>SUM(B371:B372)</f>
        <v>1100</v>
      </c>
    </row>
    <row r="371" spans="1:2">
      <c r="A371" s="173" t="s">
        <v>385</v>
      </c>
      <c r="B371" s="202">
        <v>1100</v>
      </c>
    </row>
    <row r="372" spans="1:2">
      <c r="A372" s="173" t="s">
        <v>386</v>
      </c>
      <c r="B372" s="202">
        <v>0</v>
      </c>
    </row>
    <row r="373" spans="1:2">
      <c r="A373" s="232" t="s">
        <v>387</v>
      </c>
      <c r="B373" s="202">
        <v>0</v>
      </c>
    </row>
    <row r="374" spans="1:2">
      <c r="A374" s="232" t="s">
        <v>388</v>
      </c>
      <c r="B374" s="202">
        <v>1690</v>
      </c>
    </row>
    <row r="375" spans="1:2">
      <c r="A375" s="232" t="s">
        <v>389</v>
      </c>
      <c r="B375" s="202">
        <v>56546</v>
      </c>
    </row>
    <row r="376" spans="1:2">
      <c r="A376" s="232" t="s">
        <v>390</v>
      </c>
      <c r="B376" s="202">
        <v>56546</v>
      </c>
    </row>
    <row r="377" spans="1:2">
      <c r="A377" s="232" t="s">
        <v>391</v>
      </c>
      <c r="B377" s="202">
        <v>1</v>
      </c>
    </row>
    <row r="378" spans="1:2">
      <c r="A378" s="232" t="s">
        <v>392</v>
      </c>
      <c r="B378" s="202">
        <v>0</v>
      </c>
    </row>
    <row r="379" spans="1:2">
      <c r="A379" s="232" t="s">
        <v>393</v>
      </c>
      <c r="B379" s="202">
        <v>0</v>
      </c>
    </row>
    <row r="380" spans="1:2">
      <c r="A380" s="232" t="s">
        <v>394</v>
      </c>
      <c r="B380" s="202">
        <v>0</v>
      </c>
    </row>
    <row r="381" spans="1:2">
      <c r="A381" s="232" t="s">
        <v>395</v>
      </c>
      <c r="B381" s="202">
        <f>B382+B383</f>
        <v>2075</v>
      </c>
    </row>
    <row r="382" spans="1:2">
      <c r="A382" s="173" t="s">
        <v>396</v>
      </c>
      <c r="B382" s="202">
        <v>2075</v>
      </c>
    </row>
    <row r="383" spans="1:2">
      <c r="A383" s="173" t="s">
        <v>397</v>
      </c>
      <c r="B383" s="202">
        <v>0</v>
      </c>
    </row>
    <row r="384" spans="1:2">
      <c r="A384" s="232" t="s">
        <v>398</v>
      </c>
      <c r="B384" s="202">
        <f>B385+B401+B404+B407+B412+B414+B417+B419+B421+B424+B427+B429+B431+B442+B445+B448+B450+B452+B454+B457+B462+B465+B470+B474+B476+B479+B485+B490+B496+B500+B503+B510+B515+B522+B525+B529+B538+B542+B546+B550+B555+B560+B563+B565+B567+B569+B572+B575</f>
        <v>23990</v>
      </c>
    </row>
    <row r="385" spans="1:2">
      <c r="A385" s="232" t="s">
        <v>399</v>
      </c>
      <c r="B385" s="202">
        <f>SUM(B386:B400)</f>
        <v>1225</v>
      </c>
    </row>
    <row r="386" spans="1:2">
      <c r="A386" s="173" t="s">
        <v>400</v>
      </c>
      <c r="B386" s="202">
        <v>0</v>
      </c>
    </row>
    <row r="387" spans="1:2">
      <c r="A387" s="173" t="s">
        <v>401</v>
      </c>
      <c r="B387" s="202">
        <v>0</v>
      </c>
    </row>
    <row r="388" spans="1:2">
      <c r="A388" s="173" t="s">
        <v>402</v>
      </c>
      <c r="B388" s="202">
        <v>0</v>
      </c>
    </row>
    <row r="389" spans="1:2">
      <c r="A389" s="173" t="s">
        <v>403</v>
      </c>
      <c r="B389" s="202">
        <v>0</v>
      </c>
    </row>
    <row r="390" spans="1:2">
      <c r="A390" s="173" t="s">
        <v>404</v>
      </c>
      <c r="B390" s="202">
        <v>0</v>
      </c>
    </row>
    <row r="391" spans="1:2">
      <c r="A391" s="173" t="s">
        <v>405</v>
      </c>
      <c r="B391" s="202">
        <v>35</v>
      </c>
    </row>
    <row r="392" spans="1:2">
      <c r="A392" s="173" t="s">
        <v>406</v>
      </c>
      <c r="B392" s="202">
        <v>0</v>
      </c>
    </row>
    <row r="393" spans="1:2">
      <c r="A393" s="173" t="s">
        <v>407</v>
      </c>
      <c r="B393" s="202">
        <v>0</v>
      </c>
    </row>
    <row r="394" spans="1:2">
      <c r="A394" s="173" t="s">
        <v>408</v>
      </c>
      <c r="B394" s="202">
        <v>0</v>
      </c>
    </row>
    <row r="395" spans="1:2">
      <c r="A395" s="173" t="s">
        <v>409</v>
      </c>
      <c r="B395" s="202">
        <v>0</v>
      </c>
    </row>
    <row r="396" spans="1:2">
      <c r="A396" s="173" t="s">
        <v>410</v>
      </c>
      <c r="B396" s="202">
        <v>1150</v>
      </c>
    </row>
    <row r="397" spans="1:2">
      <c r="A397" s="173" t="s">
        <v>411</v>
      </c>
      <c r="B397" s="202">
        <v>0</v>
      </c>
    </row>
    <row r="398" spans="1:2">
      <c r="A398" s="173" t="s">
        <v>412</v>
      </c>
      <c r="B398" s="202">
        <v>0</v>
      </c>
    </row>
    <row r="399" spans="1:2">
      <c r="A399" s="173" t="s">
        <v>413</v>
      </c>
      <c r="B399" s="202">
        <v>0</v>
      </c>
    </row>
    <row r="400" spans="1:2">
      <c r="A400" s="173" t="s">
        <v>414</v>
      </c>
      <c r="B400" s="202">
        <v>40</v>
      </c>
    </row>
    <row r="401" spans="1:2">
      <c r="A401" s="232" t="s">
        <v>415</v>
      </c>
      <c r="B401" s="202">
        <f>SUM(B402:B403)</f>
        <v>0</v>
      </c>
    </row>
    <row r="402" spans="1:2">
      <c r="A402" s="173" t="s">
        <v>416</v>
      </c>
      <c r="B402" s="202">
        <v>0</v>
      </c>
    </row>
    <row r="403" spans="1:2">
      <c r="A403" s="173" t="s">
        <v>417</v>
      </c>
      <c r="B403" s="202">
        <v>0</v>
      </c>
    </row>
    <row r="404" spans="1:2">
      <c r="A404" s="232" t="s">
        <v>418</v>
      </c>
      <c r="B404" s="202">
        <f>SUM(B405:B406)</f>
        <v>0</v>
      </c>
    </row>
    <row r="405" spans="1:2">
      <c r="A405" s="173" t="s">
        <v>419</v>
      </c>
      <c r="B405" s="202">
        <v>0</v>
      </c>
    </row>
    <row r="406" spans="1:2">
      <c r="A406" s="173" t="s">
        <v>420</v>
      </c>
      <c r="B406" s="202">
        <v>0</v>
      </c>
    </row>
    <row r="407" spans="1:2">
      <c r="A407" s="232" t="s">
        <v>421</v>
      </c>
      <c r="B407" s="202">
        <f>SUM(B408:B411)</f>
        <v>0</v>
      </c>
    </row>
    <row r="408" spans="1:2">
      <c r="A408" s="173" t="s">
        <v>422</v>
      </c>
      <c r="B408" s="202">
        <v>0</v>
      </c>
    </row>
    <row r="409" spans="1:2">
      <c r="A409" s="173" t="s">
        <v>423</v>
      </c>
      <c r="B409" s="202">
        <v>0</v>
      </c>
    </row>
    <row r="410" spans="1:2">
      <c r="A410" s="173" t="s">
        <v>424</v>
      </c>
      <c r="B410" s="202">
        <v>0</v>
      </c>
    </row>
    <row r="411" spans="1:2">
      <c r="A411" s="173" t="s">
        <v>425</v>
      </c>
      <c r="B411" s="202">
        <v>0</v>
      </c>
    </row>
    <row r="412" spans="1:2">
      <c r="A412" s="232" t="s">
        <v>426</v>
      </c>
      <c r="B412" s="202">
        <f>B413</f>
        <v>0</v>
      </c>
    </row>
    <row r="413" spans="1:2">
      <c r="A413" s="173" t="s">
        <v>427</v>
      </c>
      <c r="B413" s="202">
        <v>0</v>
      </c>
    </row>
    <row r="414" spans="1:2">
      <c r="A414" s="232" t="s">
        <v>428</v>
      </c>
      <c r="B414" s="202">
        <f>SUM(B415:B416)</f>
        <v>24</v>
      </c>
    </row>
    <row r="415" spans="1:2">
      <c r="A415" s="173" t="s">
        <v>429</v>
      </c>
      <c r="B415" s="202">
        <v>24</v>
      </c>
    </row>
    <row r="416" spans="1:2">
      <c r="A416" s="173" t="s">
        <v>430</v>
      </c>
      <c r="B416" s="202">
        <v>0</v>
      </c>
    </row>
    <row r="417" spans="1:2">
      <c r="A417" s="232" t="s">
        <v>431</v>
      </c>
      <c r="B417" s="202">
        <f>B418</f>
        <v>0</v>
      </c>
    </row>
    <row r="418" spans="1:2">
      <c r="A418" s="173" t="s">
        <v>432</v>
      </c>
      <c r="B418" s="202">
        <v>0</v>
      </c>
    </row>
    <row r="419" spans="1:2">
      <c r="A419" s="232" t="s">
        <v>433</v>
      </c>
      <c r="B419" s="202">
        <f>B420</f>
        <v>0</v>
      </c>
    </row>
    <row r="420" spans="1:2">
      <c r="A420" s="173" t="s">
        <v>434</v>
      </c>
      <c r="B420" s="202">
        <v>0</v>
      </c>
    </row>
    <row r="421" spans="1:2">
      <c r="A421" s="232" t="s">
        <v>435</v>
      </c>
      <c r="B421" s="202">
        <f>SUM(B422:B423)</f>
        <v>0</v>
      </c>
    </row>
    <row r="422" spans="1:2">
      <c r="A422" s="173" t="s">
        <v>429</v>
      </c>
      <c r="B422" s="202">
        <v>0</v>
      </c>
    </row>
    <row r="423" spans="1:2">
      <c r="A423" s="173" t="s">
        <v>436</v>
      </c>
      <c r="B423" s="202">
        <v>0</v>
      </c>
    </row>
    <row r="424" spans="1:2">
      <c r="A424" s="232" t="s">
        <v>437</v>
      </c>
      <c r="B424" s="202">
        <f>SUM(B425:B426)</f>
        <v>0</v>
      </c>
    </row>
    <row r="425" spans="1:2">
      <c r="A425" s="173" t="s">
        <v>438</v>
      </c>
      <c r="B425" s="202">
        <v>0</v>
      </c>
    </row>
    <row r="426" spans="1:2">
      <c r="A426" s="173" t="s">
        <v>439</v>
      </c>
      <c r="B426" s="202">
        <v>0</v>
      </c>
    </row>
    <row r="427" spans="1:2">
      <c r="A427" s="232" t="s">
        <v>440</v>
      </c>
      <c r="B427" s="202">
        <f>B428</f>
        <v>0</v>
      </c>
    </row>
    <row r="428" spans="1:2">
      <c r="A428" s="173" t="s">
        <v>441</v>
      </c>
      <c r="B428" s="202">
        <v>0</v>
      </c>
    </row>
    <row r="429" spans="1:2">
      <c r="A429" s="232" t="s">
        <v>442</v>
      </c>
      <c r="B429" s="202">
        <f>B430</f>
        <v>0</v>
      </c>
    </row>
    <row r="430" spans="1:2">
      <c r="A430" s="173" t="s">
        <v>443</v>
      </c>
      <c r="B430" s="202">
        <v>0</v>
      </c>
    </row>
    <row r="431" spans="1:2">
      <c r="A431" s="232" t="s">
        <v>444</v>
      </c>
      <c r="B431" s="202">
        <f>SUM(B432:B441)</f>
        <v>0</v>
      </c>
    </row>
    <row r="432" spans="1:2">
      <c r="A432" s="173" t="s">
        <v>445</v>
      </c>
      <c r="B432" s="202">
        <v>0</v>
      </c>
    </row>
    <row r="433" spans="1:2">
      <c r="A433" s="173" t="s">
        <v>446</v>
      </c>
      <c r="B433" s="202">
        <v>0</v>
      </c>
    </row>
    <row r="434" spans="1:2">
      <c r="A434" s="173" t="s">
        <v>447</v>
      </c>
      <c r="B434" s="202">
        <v>0</v>
      </c>
    </row>
    <row r="435" spans="1:2">
      <c r="A435" s="173" t="s">
        <v>448</v>
      </c>
      <c r="B435" s="202">
        <v>0</v>
      </c>
    </row>
    <row r="436" spans="1:2">
      <c r="A436" s="173" t="s">
        <v>449</v>
      </c>
      <c r="B436" s="202">
        <v>0</v>
      </c>
    </row>
    <row r="437" spans="1:2">
      <c r="A437" s="173" t="s">
        <v>450</v>
      </c>
      <c r="B437" s="202">
        <v>0</v>
      </c>
    </row>
    <row r="438" spans="1:2">
      <c r="A438" s="173" t="s">
        <v>429</v>
      </c>
      <c r="B438" s="202">
        <v>0</v>
      </c>
    </row>
    <row r="439" spans="1:2">
      <c r="A439" s="173" t="s">
        <v>451</v>
      </c>
      <c r="B439" s="202">
        <v>0</v>
      </c>
    </row>
    <row r="440" spans="1:2">
      <c r="A440" s="173" t="s">
        <v>452</v>
      </c>
      <c r="B440" s="202">
        <v>0</v>
      </c>
    </row>
    <row r="441" spans="1:2">
      <c r="A441" s="173" t="s">
        <v>453</v>
      </c>
      <c r="B441" s="202">
        <v>0</v>
      </c>
    </row>
    <row r="442" spans="1:2">
      <c r="A442" s="232" t="s">
        <v>454</v>
      </c>
      <c r="B442" s="202">
        <f>SUM(B443:B444)</f>
        <v>0</v>
      </c>
    </row>
    <row r="443" spans="1:2">
      <c r="A443" s="173" t="s">
        <v>429</v>
      </c>
      <c r="B443" s="202">
        <v>0</v>
      </c>
    </row>
    <row r="444" spans="1:2">
      <c r="A444" s="173" t="s">
        <v>455</v>
      </c>
      <c r="B444" s="202">
        <v>0</v>
      </c>
    </row>
    <row r="445" spans="1:2">
      <c r="A445" s="232" t="s">
        <v>456</v>
      </c>
      <c r="B445" s="202">
        <f>SUM(B446:B447)</f>
        <v>46</v>
      </c>
    </row>
    <row r="446" spans="1:2">
      <c r="A446" s="173" t="s">
        <v>457</v>
      </c>
      <c r="B446" s="202">
        <v>0</v>
      </c>
    </row>
    <row r="447" spans="1:2">
      <c r="A447" s="173" t="s">
        <v>458</v>
      </c>
      <c r="B447" s="202">
        <v>46</v>
      </c>
    </row>
    <row r="448" spans="1:2">
      <c r="A448" s="232" t="s">
        <v>459</v>
      </c>
      <c r="B448" s="202">
        <f t="shared" ref="B448:B452" si="0">B449</f>
        <v>0</v>
      </c>
    </row>
    <row r="449" spans="1:2">
      <c r="A449" s="173" t="s">
        <v>460</v>
      </c>
      <c r="B449" s="202">
        <v>0</v>
      </c>
    </row>
    <row r="450" spans="1:2">
      <c r="A450" s="232" t="s">
        <v>461</v>
      </c>
      <c r="B450" s="202">
        <f t="shared" si="0"/>
        <v>0</v>
      </c>
    </row>
    <row r="451" spans="1:2">
      <c r="A451" s="173" t="s">
        <v>462</v>
      </c>
      <c r="B451" s="202">
        <v>0</v>
      </c>
    </row>
    <row r="452" spans="1:2">
      <c r="A452" s="232" t="s">
        <v>463</v>
      </c>
      <c r="B452" s="202">
        <f t="shared" si="0"/>
        <v>0</v>
      </c>
    </row>
    <row r="453" spans="1:2">
      <c r="A453" s="173" t="s">
        <v>464</v>
      </c>
      <c r="B453" s="202">
        <v>0</v>
      </c>
    </row>
    <row r="454" spans="1:2">
      <c r="A454" s="232" t="s">
        <v>465</v>
      </c>
      <c r="B454" s="202">
        <f>SUM(B455:B456)</f>
        <v>3147</v>
      </c>
    </row>
    <row r="455" spans="1:2">
      <c r="A455" s="173" t="s">
        <v>466</v>
      </c>
      <c r="B455" s="202">
        <v>3147</v>
      </c>
    </row>
    <row r="456" spans="1:2">
      <c r="A456" s="173" t="s">
        <v>467</v>
      </c>
      <c r="B456" s="202">
        <v>0</v>
      </c>
    </row>
    <row r="457" spans="1:2">
      <c r="A457" s="232" t="s">
        <v>468</v>
      </c>
      <c r="B457" s="202">
        <f>SUM(B458:B461)</f>
        <v>0</v>
      </c>
    </row>
    <row r="458" spans="1:2">
      <c r="A458" s="173" t="s">
        <v>469</v>
      </c>
      <c r="B458" s="202">
        <v>0</v>
      </c>
    </row>
    <row r="459" spans="1:2">
      <c r="A459" s="173" t="s">
        <v>470</v>
      </c>
      <c r="B459" s="202">
        <v>0</v>
      </c>
    </row>
    <row r="460" spans="1:2">
      <c r="A460" s="173" t="s">
        <v>471</v>
      </c>
      <c r="B460" s="202">
        <v>0</v>
      </c>
    </row>
    <row r="461" spans="1:2">
      <c r="A461" s="173" t="s">
        <v>472</v>
      </c>
      <c r="B461" s="202">
        <v>0</v>
      </c>
    </row>
    <row r="462" spans="1:2">
      <c r="A462" s="232" t="s">
        <v>473</v>
      </c>
      <c r="B462" s="202">
        <f>SUM(B463:B464)</f>
        <v>0</v>
      </c>
    </row>
    <row r="463" spans="1:2">
      <c r="A463" s="173" t="s">
        <v>474</v>
      </c>
      <c r="B463" s="202">
        <v>0</v>
      </c>
    </row>
    <row r="464" spans="1:2">
      <c r="A464" s="173" t="s">
        <v>475</v>
      </c>
      <c r="B464" s="202">
        <v>0</v>
      </c>
    </row>
    <row r="465" spans="1:2">
      <c r="A465" s="232" t="s">
        <v>476</v>
      </c>
      <c r="B465" s="202">
        <f>SUM(B466:B469)</f>
        <v>650</v>
      </c>
    </row>
    <row r="466" spans="1:2">
      <c r="A466" s="173" t="s">
        <v>477</v>
      </c>
      <c r="B466" s="202">
        <v>0</v>
      </c>
    </row>
    <row r="467" spans="1:2">
      <c r="A467" s="173" t="s">
        <v>478</v>
      </c>
      <c r="B467" s="202">
        <v>650</v>
      </c>
    </row>
    <row r="468" spans="1:2">
      <c r="A468" s="173" t="s">
        <v>479</v>
      </c>
      <c r="B468" s="202">
        <v>0</v>
      </c>
    </row>
    <row r="469" spans="1:2">
      <c r="A469" s="173" t="s">
        <v>480</v>
      </c>
      <c r="B469" s="202">
        <v>0</v>
      </c>
    </row>
    <row r="470" spans="1:2">
      <c r="A470" s="232" t="s">
        <v>481</v>
      </c>
      <c r="B470" s="202">
        <f>SUM(B471:B473)</f>
        <v>0</v>
      </c>
    </row>
    <row r="471" spans="1:2">
      <c r="A471" s="173" t="s">
        <v>482</v>
      </c>
      <c r="B471" s="202">
        <v>0</v>
      </c>
    </row>
    <row r="472" spans="1:2">
      <c r="A472" s="173" t="s">
        <v>483</v>
      </c>
      <c r="B472" s="202">
        <v>0</v>
      </c>
    </row>
    <row r="473" spans="1:2">
      <c r="A473" s="173" t="s">
        <v>484</v>
      </c>
      <c r="B473" s="202">
        <v>0</v>
      </c>
    </row>
    <row r="474" spans="1:2">
      <c r="A474" s="232" t="s">
        <v>485</v>
      </c>
      <c r="B474" s="202">
        <f>B475</f>
        <v>0</v>
      </c>
    </row>
    <row r="475" spans="1:2">
      <c r="A475" s="173" t="s">
        <v>486</v>
      </c>
      <c r="B475" s="202">
        <v>0</v>
      </c>
    </row>
    <row r="476" spans="1:2">
      <c r="A476" s="232" t="s">
        <v>487</v>
      </c>
      <c r="B476" s="202">
        <f>SUM(B477:B478)</f>
        <v>0</v>
      </c>
    </row>
    <row r="477" spans="1:2">
      <c r="A477" s="173" t="s">
        <v>488</v>
      </c>
      <c r="B477" s="202">
        <v>0</v>
      </c>
    </row>
    <row r="478" spans="1:2">
      <c r="A478" s="173" t="s">
        <v>489</v>
      </c>
      <c r="B478" s="202">
        <v>0</v>
      </c>
    </row>
    <row r="479" spans="1:2">
      <c r="A479" s="232" t="s">
        <v>490</v>
      </c>
      <c r="B479" s="202">
        <f>SUM(B480:B484)</f>
        <v>14853</v>
      </c>
    </row>
    <row r="480" spans="1:2">
      <c r="A480" s="173" t="s">
        <v>491</v>
      </c>
      <c r="B480" s="202">
        <v>0</v>
      </c>
    </row>
    <row r="481" spans="1:2">
      <c r="A481" s="173" t="s">
        <v>492</v>
      </c>
      <c r="B481" s="202">
        <v>0</v>
      </c>
    </row>
    <row r="482" spans="1:2">
      <c r="A482" s="173" t="s">
        <v>493</v>
      </c>
      <c r="B482" s="202">
        <v>14110</v>
      </c>
    </row>
    <row r="483" spans="1:2">
      <c r="A483" s="173" t="s">
        <v>494</v>
      </c>
      <c r="B483" s="202">
        <v>743</v>
      </c>
    </row>
    <row r="484" spans="1:2">
      <c r="A484" s="173" t="s">
        <v>495</v>
      </c>
      <c r="B484" s="202">
        <v>0</v>
      </c>
    </row>
    <row r="485" spans="1:2">
      <c r="A485" s="232" t="s">
        <v>496</v>
      </c>
      <c r="B485" s="202">
        <f>SUM(B486:B489)</f>
        <v>936</v>
      </c>
    </row>
    <row r="486" spans="1:2">
      <c r="A486" s="173" t="s">
        <v>497</v>
      </c>
      <c r="B486" s="202">
        <v>102</v>
      </c>
    </row>
    <row r="487" spans="1:2">
      <c r="A487" s="173" t="s">
        <v>429</v>
      </c>
      <c r="B487" s="202">
        <v>0</v>
      </c>
    </row>
    <row r="488" spans="1:2">
      <c r="A488" s="173" t="s">
        <v>498</v>
      </c>
      <c r="B488" s="202">
        <v>799</v>
      </c>
    </row>
    <row r="489" spans="1:2">
      <c r="A489" s="173" t="s">
        <v>499</v>
      </c>
      <c r="B489" s="202">
        <v>35</v>
      </c>
    </row>
    <row r="490" spans="1:2">
      <c r="A490" s="232" t="s">
        <v>500</v>
      </c>
      <c r="B490" s="202">
        <f>SUM(B491:B495)</f>
        <v>0</v>
      </c>
    </row>
    <row r="491" spans="1:2">
      <c r="A491" s="173" t="s">
        <v>501</v>
      </c>
      <c r="B491" s="202">
        <v>0</v>
      </c>
    </row>
    <row r="492" spans="1:2">
      <c r="A492" s="173" t="s">
        <v>502</v>
      </c>
      <c r="B492" s="202">
        <v>0</v>
      </c>
    </row>
    <row r="493" spans="1:2">
      <c r="A493" s="173" t="s">
        <v>503</v>
      </c>
      <c r="B493" s="202">
        <v>0</v>
      </c>
    </row>
    <row r="494" spans="1:2">
      <c r="A494" s="173" t="s">
        <v>504</v>
      </c>
      <c r="B494" s="202">
        <v>0</v>
      </c>
    </row>
    <row r="495" spans="1:2">
      <c r="A495" s="173" t="s">
        <v>505</v>
      </c>
      <c r="B495" s="202">
        <v>0</v>
      </c>
    </row>
    <row r="496" spans="1:2">
      <c r="A496" s="232" t="s">
        <v>506</v>
      </c>
      <c r="B496" s="202">
        <f>SUM(B497:B499)</f>
        <v>0</v>
      </c>
    </row>
    <row r="497" spans="1:2">
      <c r="A497" s="173" t="s">
        <v>429</v>
      </c>
      <c r="B497" s="202">
        <v>0</v>
      </c>
    </row>
    <row r="498" spans="1:2">
      <c r="A498" s="173" t="s">
        <v>507</v>
      </c>
      <c r="B498" s="202">
        <v>0</v>
      </c>
    </row>
    <row r="499" spans="1:2">
      <c r="A499" s="173" t="s">
        <v>508</v>
      </c>
      <c r="B499" s="202">
        <v>0</v>
      </c>
    </row>
    <row r="500" spans="1:2">
      <c r="A500" s="232" t="s">
        <v>509</v>
      </c>
      <c r="B500" s="202">
        <f>SUM(B501:B502)</f>
        <v>0</v>
      </c>
    </row>
    <row r="501" spans="1:2">
      <c r="A501" s="173" t="s">
        <v>429</v>
      </c>
      <c r="B501" s="202">
        <v>0</v>
      </c>
    </row>
    <row r="502" spans="1:2">
      <c r="A502" s="173" t="s">
        <v>510</v>
      </c>
      <c r="B502" s="202">
        <v>0</v>
      </c>
    </row>
    <row r="503" spans="1:2">
      <c r="A503" s="232" t="s">
        <v>511</v>
      </c>
      <c r="B503" s="202">
        <f>SUM(B504:B509)</f>
        <v>189</v>
      </c>
    </row>
    <row r="504" spans="1:2">
      <c r="A504" s="173" t="s">
        <v>429</v>
      </c>
      <c r="B504" s="202">
        <v>3</v>
      </c>
    </row>
    <row r="505" spans="1:2">
      <c r="A505" s="173" t="s">
        <v>512</v>
      </c>
      <c r="B505" s="202">
        <v>0</v>
      </c>
    </row>
    <row r="506" spans="1:2">
      <c r="A506" s="173" t="s">
        <v>513</v>
      </c>
      <c r="B506" s="202">
        <v>0</v>
      </c>
    </row>
    <row r="507" spans="1:2">
      <c r="A507" s="173" t="s">
        <v>514</v>
      </c>
      <c r="B507" s="202">
        <v>0</v>
      </c>
    </row>
    <row r="508" spans="1:2">
      <c r="A508" s="173" t="s">
        <v>515</v>
      </c>
      <c r="B508" s="202">
        <v>0</v>
      </c>
    </row>
    <row r="509" spans="1:2">
      <c r="A509" s="173" t="s">
        <v>516</v>
      </c>
      <c r="B509" s="202">
        <v>186</v>
      </c>
    </row>
    <row r="510" spans="1:2">
      <c r="A510" s="232" t="s">
        <v>517</v>
      </c>
      <c r="B510" s="202">
        <f>SUM(B511:B514)</f>
        <v>0</v>
      </c>
    </row>
    <row r="511" spans="1:2">
      <c r="A511" s="173" t="s">
        <v>429</v>
      </c>
      <c r="B511" s="202">
        <v>0</v>
      </c>
    </row>
    <row r="512" spans="1:2">
      <c r="A512" s="173" t="s">
        <v>518</v>
      </c>
      <c r="B512" s="202">
        <v>0</v>
      </c>
    </row>
    <row r="513" spans="1:2">
      <c r="A513" s="173" t="s">
        <v>519</v>
      </c>
      <c r="B513" s="202">
        <v>0</v>
      </c>
    </row>
    <row r="514" spans="1:2">
      <c r="A514" s="173" t="s">
        <v>520</v>
      </c>
      <c r="B514" s="202">
        <v>0</v>
      </c>
    </row>
    <row r="515" spans="1:2">
      <c r="A515" s="232" t="s">
        <v>521</v>
      </c>
      <c r="B515" s="202">
        <f>SUM(B516:B521)</f>
        <v>0</v>
      </c>
    </row>
    <row r="516" spans="1:2">
      <c r="A516" s="173" t="s">
        <v>522</v>
      </c>
      <c r="B516" s="202">
        <v>0</v>
      </c>
    </row>
    <row r="517" spans="1:2">
      <c r="A517" s="173" t="s">
        <v>523</v>
      </c>
      <c r="B517" s="202">
        <v>0</v>
      </c>
    </row>
    <row r="518" spans="1:2">
      <c r="A518" s="173" t="s">
        <v>524</v>
      </c>
      <c r="B518" s="202">
        <v>0</v>
      </c>
    </row>
    <row r="519" spans="1:2">
      <c r="A519" s="173" t="s">
        <v>525</v>
      </c>
      <c r="B519" s="202">
        <v>0</v>
      </c>
    </row>
    <row r="520" spans="1:2">
      <c r="A520" s="173" t="s">
        <v>526</v>
      </c>
      <c r="B520" s="202">
        <v>0</v>
      </c>
    </row>
    <row r="521" spans="1:2">
      <c r="A521" s="173" t="s">
        <v>527</v>
      </c>
      <c r="B521" s="202">
        <v>0</v>
      </c>
    </row>
    <row r="522" spans="1:2">
      <c r="A522" s="232" t="s">
        <v>528</v>
      </c>
      <c r="B522" s="202">
        <f>SUM(B523:B524)</f>
        <v>0</v>
      </c>
    </row>
    <row r="523" spans="1:2">
      <c r="A523" s="173" t="s">
        <v>529</v>
      </c>
      <c r="B523" s="202">
        <v>0</v>
      </c>
    </row>
    <row r="524" spans="1:2">
      <c r="A524" s="173" t="s">
        <v>530</v>
      </c>
      <c r="B524" s="202">
        <v>0</v>
      </c>
    </row>
    <row r="525" spans="1:2">
      <c r="A525" s="232" t="s">
        <v>531</v>
      </c>
      <c r="B525" s="202">
        <f>SUM(B526:B528)</f>
        <v>302</v>
      </c>
    </row>
    <row r="526" spans="1:2">
      <c r="A526" s="173" t="s">
        <v>429</v>
      </c>
      <c r="B526" s="202">
        <v>0</v>
      </c>
    </row>
    <row r="527" spans="1:2">
      <c r="A527" s="173" t="s">
        <v>532</v>
      </c>
      <c r="B527" s="202">
        <v>302</v>
      </c>
    </row>
    <row r="528" spans="1:2">
      <c r="A528" s="173" t="s">
        <v>533</v>
      </c>
      <c r="B528" s="202">
        <v>0</v>
      </c>
    </row>
    <row r="529" spans="1:2">
      <c r="A529" s="232" t="s">
        <v>534</v>
      </c>
      <c r="B529" s="202">
        <f>SUM(B530:B537)</f>
        <v>316</v>
      </c>
    </row>
    <row r="530" spans="1:2">
      <c r="A530" s="173" t="s">
        <v>535</v>
      </c>
      <c r="B530" s="202">
        <v>76</v>
      </c>
    </row>
    <row r="531" spans="1:2">
      <c r="A531" s="173" t="s">
        <v>536</v>
      </c>
      <c r="B531" s="202">
        <v>1</v>
      </c>
    </row>
    <row r="532" spans="1:2">
      <c r="A532" s="173" t="s">
        <v>429</v>
      </c>
      <c r="B532" s="202">
        <v>9</v>
      </c>
    </row>
    <row r="533" spans="1:2">
      <c r="A533" s="173" t="s">
        <v>537</v>
      </c>
      <c r="B533" s="202">
        <v>0</v>
      </c>
    </row>
    <row r="534" spans="1:2">
      <c r="A534" s="173" t="s">
        <v>538</v>
      </c>
      <c r="B534" s="202">
        <v>0</v>
      </c>
    </row>
    <row r="535" spans="1:2">
      <c r="A535" s="173" t="s">
        <v>539</v>
      </c>
      <c r="B535" s="202">
        <v>0</v>
      </c>
    </row>
    <row r="536" spans="1:2">
      <c r="A536" s="173" t="s">
        <v>540</v>
      </c>
      <c r="B536" s="202">
        <v>230</v>
      </c>
    </row>
    <row r="537" spans="1:2">
      <c r="A537" s="173" t="s">
        <v>541</v>
      </c>
      <c r="B537" s="202">
        <v>0</v>
      </c>
    </row>
    <row r="538" spans="1:2">
      <c r="A538" s="232" t="s">
        <v>542</v>
      </c>
      <c r="B538" s="202">
        <f>SUM(B539:B541)</f>
        <v>0</v>
      </c>
    </row>
    <row r="539" spans="1:2">
      <c r="A539" s="173" t="s">
        <v>543</v>
      </c>
      <c r="B539" s="202">
        <v>0</v>
      </c>
    </row>
    <row r="540" spans="1:2">
      <c r="A540" s="173" t="s">
        <v>544</v>
      </c>
      <c r="B540" s="202">
        <v>0</v>
      </c>
    </row>
    <row r="541" spans="1:2">
      <c r="A541" s="173" t="s">
        <v>545</v>
      </c>
      <c r="B541" s="202">
        <v>0</v>
      </c>
    </row>
    <row r="542" spans="1:2">
      <c r="A542" s="232" t="s">
        <v>546</v>
      </c>
      <c r="B542" s="202">
        <f>SUM(B543:B545)</f>
        <v>1374</v>
      </c>
    </row>
    <row r="543" spans="1:2">
      <c r="A543" s="173" t="s">
        <v>470</v>
      </c>
      <c r="B543" s="202">
        <v>0</v>
      </c>
    </row>
    <row r="544" spans="1:2">
      <c r="A544" s="173" t="s">
        <v>547</v>
      </c>
      <c r="B544" s="202">
        <v>1374</v>
      </c>
    </row>
    <row r="545" spans="1:2">
      <c r="A545" s="173" t="s">
        <v>548</v>
      </c>
      <c r="B545" s="202">
        <v>0</v>
      </c>
    </row>
    <row r="546" spans="1:2">
      <c r="A546" s="232" t="s">
        <v>549</v>
      </c>
      <c r="B546" s="202">
        <f>SUM(B547:B549)</f>
        <v>928</v>
      </c>
    </row>
    <row r="547" spans="1:2">
      <c r="A547" s="173" t="s">
        <v>550</v>
      </c>
      <c r="B547" s="202">
        <v>329</v>
      </c>
    </row>
    <row r="548" spans="1:2">
      <c r="A548" s="173" t="s">
        <v>551</v>
      </c>
      <c r="B548" s="202">
        <v>558</v>
      </c>
    </row>
    <row r="549" spans="1:2">
      <c r="A549" s="173" t="s">
        <v>552</v>
      </c>
      <c r="B549" s="202">
        <v>41</v>
      </c>
    </row>
    <row r="550" spans="1:2">
      <c r="A550" s="232" t="s">
        <v>553</v>
      </c>
      <c r="B550" s="202">
        <f>SUM(B551:B554)</f>
        <v>0</v>
      </c>
    </row>
    <row r="551" spans="1:2">
      <c r="A551" s="173" t="s">
        <v>554</v>
      </c>
      <c r="B551" s="202">
        <v>0</v>
      </c>
    </row>
    <row r="552" spans="1:2">
      <c r="A552" s="173" t="s">
        <v>555</v>
      </c>
      <c r="B552" s="202">
        <v>0</v>
      </c>
    </row>
    <row r="553" spans="1:2">
      <c r="A553" s="173" t="s">
        <v>556</v>
      </c>
      <c r="B553" s="202">
        <v>0</v>
      </c>
    </row>
    <row r="554" spans="1:2">
      <c r="A554" s="173" t="s">
        <v>557</v>
      </c>
      <c r="B554" s="202">
        <v>0</v>
      </c>
    </row>
    <row r="555" spans="1:2">
      <c r="A555" s="232" t="s">
        <v>558</v>
      </c>
      <c r="B555" s="202">
        <f>SUM(B556:B559)</f>
        <v>0</v>
      </c>
    </row>
    <row r="556" spans="1:2">
      <c r="A556" s="173" t="s">
        <v>559</v>
      </c>
      <c r="B556" s="202">
        <v>0</v>
      </c>
    </row>
    <row r="557" spans="1:2">
      <c r="A557" s="173" t="s">
        <v>560</v>
      </c>
      <c r="B557" s="202">
        <v>0</v>
      </c>
    </row>
    <row r="558" spans="1:2">
      <c r="A558" s="173" t="s">
        <v>429</v>
      </c>
      <c r="B558" s="202">
        <v>0</v>
      </c>
    </row>
    <row r="559" spans="1:2">
      <c r="A559" s="173" t="s">
        <v>561</v>
      </c>
      <c r="B559" s="202">
        <v>0</v>
      </c>
    </row>
    <row r="560" spans="1:2">
      <c r="A560" s="232" t="s">
        <v>562</v>
      </c>
      <c r="B560" s="202">
        <f>SUM(B561:B562)</f>
        <v>0</v>
      </c>
    </row>
    <row r="561" spans="1:2">
      <c r="A561" s="173" t="s">
        <v>563</v>
      </c>
      <c r="B561" s="202">
        <v>0</v>
      </c>
    </row>
    <row r="562" spans="1:2">
      <c r="A562" s="173" t="s">
        <v>564</v>
      </c>
      <c r="B562" s="202">
        <v>0</v>
      </c>
    </row>
    <row r="563" spans="1:2">
      <c r="A563" s="232" t="s">
        <v>565</v>
      </c>
      <c r="B563" s="202">
        <f t="shared" ref="B563:B567" si="1">B564</f>
        <v>0</v>
      </c>
    </row>
    <row r="564" spans="1:2">
      <c r="A564" s="173" t="s">
        <v>566</v>
      </c>
      <c r="B564" s="202">
        <v>0</v>
      </c>
    </row>
    <row r="565" spans="1:2">
      <c r="A565" s="232" t="s">
        <v>567</v>
      </c>
      <c r="B565" s="202">
        <f t="shared" si="1"/>
        <v>0</v>
      </c>
    </row>
    <row r="566" spans="1:2">
      <c r="A566" s="173" t="s">
        <v>568</v>
      </c>
      <c r="B566" s="202">
        <v>0</v>
      </c>
    </row>
    <row r="567" spans="1:2">
      <c r="A567" s="232" t="s">
        <v>569</v>
      </c>
      <c r="B567" s="202">
        <f t="shared" si="1"/>
        <v>0</v>
      </c>
    </row>
    <row r="568" spans="1:2">
      <c r="A568" s="173" t="s">
        <v>570</v>
      </c>
      <c r="B568" s="202">
        <v>0</v>
      </c>
    </row>
    <row r="569" spans="1:2">
      <c r="A569" s="232" t="s">
        <v>571</v>
      </c>
      <c r="B569" s="202">
        <f>SUM(B570:B571)</f>
        <v>0</v>
      </c>
    </row>
    <row r="570" spans="1:2">
      <c r="A570" s="173" t="s">
        <v>572</v>
      </c>
      <c r="B570" s="202">
        <v>0</v>
      </c>
    </row>
    <row r="571" spans="1:2">
      <c r="A571" s="173" t="s">
        <v>573</v>
      </c>
      <c r="B571" s="202">
        <v>0</v>
      </c>
    </row>
    <row r="572" spans="1:2">
      <c r="A572" s="232" t="s">
        <v>574</v>
      </c>
      <c r="B572" s="202">
        <f>SUM(B573:B574)</f>
        <v>0</v>
      </c>
    </row>
    <row r="573" spans="1:2">
      <c r="A573" s="173" t="s">
        <v>429</v>
      </c>
      <c r="B573" s="202">
        <v>0</v>
      </c>
    </row>
    <row r="574" spans="1:2">
      <c r="A574" s="173" t="s">
        <v>575</v>
      </c>
      <c r="B574" s="202">
        <v>0</v>
      </c>
    </row>
    <row r="575" spans="1:2">
      <c r="A575" s="232" t="s">
        <v>576</v>
      </c>
      <c r="B575" s="202">
        <f>SUM(B576:B577)</f>
        <v>0</v>
      </c>
    </row>
    <row r="576" spans="1:2">
      <c r="A576" s="173" t="s">
        <v>577</v>
      </c>
      <c r="B576" s="202">
        <v>0</v>
      </c>
    </row>
    <row r="577" spans="1:2">
      <c r="A577" s="173" t="s">
        <v>578</v>
      </c>
      <c r="B577" s="202">
        <v>0</v>
      </c>
    </row>
    <row r="578" spans="1:2">
      <c r="A578" s="232" t="s">
        <v>579</v>
      </c>
      <c r="B578" s="202">
        <f>SUM(B579,B610,B615:B616)</f>
        <v>27441</v>
      </c>
    </row>
    <row r="579" spans="1:2">
      <c r="A579" s="232" t="s">
        <v>580</v>
      </c>
      <c r="B579" s="202">
        <f>SUM(B580:B609)</f>
        <v>27441</v>
      </c>
    </row>
    <row r="580" spans="1:2">
      <c r="A580" s="173" t="s">
        <v>581</v>
      </c>
      <c r="B580" s="202">
        <v>12314</v>
      </c>
    </row>
    <row r="581" spans="1:2">
      <c r="A581" s="173" t="s">
        <v>582</v>
      </c>
      <c r="B581" s="202">
        <v>0</v>
      </c>
    </row>
    <row r="582" spans="1:2">
      <c r="A582" s="173" t="s">
        <v>583</v>
      </c>
      <c r="B582" s="202">
        <v>0</v>
      </c>
    </row>
    <row r="583" spans="1:2">
      <c r="A583" s="173" t="s">
        <v>584</v>
      </c>
      <c r="B583" s="202">
        <v>3</v>
      </c>
    </row>
    <row r="584" spans="1:2">
      <c r="A584" s="173" t="s">
        <v>585</v>
      </c>
      <c r="B584" s="202">
        <v>0</v>
      </c>
    </row>
    <row r="585" spans="1:2">
      <c r="A585" s="173" t="s">
        <v>586</v>
      </c>
      <c r="B585" s="202">
        <v>0</v>
      </c>
    </row>
    <row r="586" spans="1:2">
      <c r="A586" s="173" t="s">
        <v>587</v>
      </c>
      <c r="B586" s="202">
        <v>0</v>
      </c>
    </row>
    <row r="587" spans="1:2">
      <c r="A587" s="173" t="s">
        <v>588</v>
      </c>
      <c r="B587" s="202">
        <v>54</v>
      </c>
    </row>
    <row r="588" spans="1:2">
      <c r="A588" s="173" t="s">
        <v>589</v>
      </c>
      <c r="B588" s="202">
        <v>0</v>
      </c>
    </row>
    <row r="589" spans="1:2">
      <c r="A589" s="173" t="s">
        <v>590</v>
      </c>
      <c r="B589" s="202">
        <v>0</v>
      </c>
    </row>
    <row r="590" spans="1:2">
      <c r="A590" s="173" t="s">
        <v>591</v>
      </c>
      <c r="B590" s="202">
        <v>0</v>
      </c>
    </row>
    <row r="591" spans="1:2">
      <c r="A591" s="173" t="s">
        <v>592</v>
      </c>
      <c r="B591" s="202">
        <v>478</v>
      </c>
    </row>
    <row r="592" spans="1:2">
      <c r="A592" s="173" t="s">
        <v>593</v>
      </c>
      <c r="B592" s="202">
        <v>0</v>
      </c>
    </row>
    <row r="593" spans="1:2">
      <c r="A593" s="173" t="s">
        <v>594</v>
      </c>
      <c r="B593" s="202">
        <v>0</v>
      </c>
    </row>
    <row r="594" spans="1:2">
      <c r="A594" s="173" t="s">
        <v>595</v>
      </c>
      <c r="B594" s="202">
        <v>8</v>
      </c>
    </row>
    <row r="595" spans="1:2">
      <c r="A595" s="173" t="s">
        <v>596</v>
      </c>
      <c r="B595" s="202">
        <v>0</v>
      </c>
    </row>
    <row r="596" spans="1:2">
      <c r="A596" s="173" t="s">
        <v>597</v>
      </c>
      <c r="B596" s="202">
        <v>0</v>
      </c>
    </row>
    <row r="597" spans="1:2">
      <c r="A597" s="173" t="s">
        <v>598</v>
      </c>
      <c r="B597" s="202">
        <v>0</v>
      </c>
    </row>
    <row r="598" spans="1:2">
      <c r="A598" s="173" t="s">
        <v>599</v>
      </c>
      <c r="B598" s="202">
        <v>0</v>
      </c>
    </row>
    <row r="599" spans="1:2">
      <c r="A599" s="173" t="s">
        <v>600</v>
      </c>
      <c r="B599" s="202">
        <v>1086</v>
      </c>
    </row>
    <row r="600" spans="1:2">
      <c r="A600" s="173" t="s">
        <v>601</v>
      </c>
      <c r="B600" s="202">
        <v>0</v>
      </c>
    </row>
    <row r="601" spans="1:2">
      <c r="A601" s="173" t="s">
        <v>602</v>
      </c>
      <c r="B601" s="202">
        <v>0</v>
      </c>
    </row>
    <row r="602" spans="1:2">
      <c r="A602" s="173" t="s">
        <v>603</v>
      </c>
      <c r="B602" s="202">
        <v>0</v>
      </c>
    </row>
    <row r="603" spans="1:2">
      <c r="A603" s="173" t="s">
        <v>604</v>
      </c>
      <c r="B603" s="202">
        <v>0</v>
      </c>
    </row>
    <row r="604" spans="1:2">
      <c r="A604" s="173" t="s">
        <v>605</v>
      </c>
      <c r="B604" s="202">
        <v>0</v>
      </c>
    </row>
    <row r="605" spans="1:2">
      <c r="A605" s="173" t="s">
        <v>606</v>
      </c>
      <c r="B605" s="202">
        <v>0</v>
      </c>
    </row>
    <row r="606" spans="1:2">
      <c r="A606" s="173" t="s">
        <v>607</v>
      </c>
      <c r="B606" s="202">
        <v>0</v>
      </c>
    </row>
    <row r="607" spans="1:2">
      <c r="A607" s="173" t="s">
        <v>608</v>
      </c>
      <c r="B607" s="202">
        <v>0</v>
      </c>
    </row>
    <row r="608" spans="1:2">
      <c r="A608" s="173" t="s">
        <v>609</v>
      </c>
      <c r="B608" s="202">
        <v>0</v>
      </c>
    </row>
    <row r="609" spans="1:2">
      <c r="A609" s="173" t="s">
        <v>610</v>
      </c>
      <c r="B609" s="202">
        <v>13498</v>
      </c>
    </row>
    <row r="610" spans="1:2">
      <c r="A610" s="232" t="s">
        <v>611</v>
      </c>
      <c r="B610" s="202">
        <f>SUM(B611:B614)</f>
        <v>0</v>
      </c>
    </row>
    <row r="611" spans="1:2">
      <c r="A611" s="173" t="s">
        <v>612</v>
      </c>
      <c r="B611" s="202">
        <v>0</v>
      </c>
    </row>
    <row r="612" spans="1:2">
      <c r="A612" s="173" t="s">
        <v>613</v>
      </c>
      <c r="B612" s="202">
        <v>0</v>
      </c>
    </row>
    <row r="613" spans="1:2">
      <c r="A613" s="173" t="s">
        <v>614</v>
      </c>
      <c r="B613" s="202">
        <v>0</v>
      </c>
    </row>
    <row r="614" spans="1:2">
      <c r="A614" s="173" t="s">
        <v>615</v>
      </c>
      <c r="B614" s="202">
        <v>0</v>
      </c>
    </row>
    <row r="615" spans="1:2">
      <c r="A615" s="232" t="s">
        <v>616</v>
      </c>
      <c r="B615" s="202">
        <v>0</v>
      </c>
    </row>
    <row r="616" spans="1:2">
      <c r="A616" s="232" t="s">
        <v>617</v>
      </c>
      <c r="B616" s="202">
        <v>0</v>
      </c>
    </row>
    <row r="617" spans="1:2">
      <c r="A617" s="232" t="s">
        <v>618</v>
      </c>
      <c r="B617" s="202">
        <f>SUM(B618,B622,B625,B627,B629,B630,B634,B635)</f>
        <v>0</v>
      </c>
    </row>
    <row r="618" spans="1:2">
      <c r="A618" s="232" t="s">
        <v>619</v>
      </c>
      <c r="B618" s="202">
        <f>SUM(B619:B621)</f>
        <v>0</v>
      </c>
    </row>
    <row r="619" spans="1:2">
      <c r="A619" s="173" t="s">
        <v>620</v>
      </c>
      <c r="B619" s="202">
        <v>0</v>
      </c>
    </row>
    <row r="620" spans="1:2">
      <c r="A620" s="173" t="s">
        <v>621</v>
      </c>
      <c r="B620" s="202">
        <v>0</v>
      </c>
    </row>
    <row r="621" spans="1:2">
      <c r="A621" s="173" t="s">
        <v>622</v>
      </c>
      <c r="B621" s="202">
        <v>0</v>
      </c>
    </row>
    <row r="622" spans="1:2">
      <c r="A622" s="232" t="s">
        <v>623</v>
      </c>
      <c r="B622" s="202">
        <f>SUM(B623:B624)</f>
        <v>0</v>
      </c>
    </row>
    <row r="623" spans="1:2">
      <c r="A623" s="173" t="s">
        <v>624</v>
      </c>
      <c r="B623" s="202">
        <v>0</v>
      </c>
    </row>
    <row r="624" spans="1:2">
      <c r="A624" s="173" t="s">
        <v>625</v>
      </c>
      <c r="B624" s="202">
        <v>0</v>
      </c>
    </row>
    <row r="625" spans="1:2">
      <c r="A625" s="232" t="s">
        <v>626</v>
      </c>
      <c r="B625" s="202">
        <f>B626</f>
        <v>0</v>
      </c>
    </row>
    <row r="626" spans="1:2">
      <c r="A626" s="173" t="s">
        <v>627</v>
      </c>
      <c r="B626" s="202">
        <v>0</v>
      </c>
    </row>
    <row r="627" spans="1:2">
      <c r="A627" s="232" t="s">
        <v>628</v>
      </c>
      <c r="B627" s="202">
        <f>B628</f>
        <v>0</v>
      </c>
    </row>
    <row r="628" spans="1:2">
      <c r="A628" s="173" t="s">
        <v>629</v>
      </c>
      <c r="B628" s="202">
        <v>0</v>
      </c>
    </row>
    <row r="629" spans="1:2">
      <c r="A629" s="232" t="s">
        <v>630</v>
      </c>
      <c r="B629" s="202">
        <v>0</v>
      </c>
    </row>
    <row r="630" spans="1:2">
      <c r="A630" s="232" t="s">
        <v>631</v>
      </c>
      <c r="B630" s="202">
        <f>SUM(B631:B633)</f>
        <v>0</v>
      </c>
    </row>
    <row r="631" spans="1:2">
      <c r="A631" s="173" t="s">
        <v>632</v>
      </c>
      <c r="B631" s="202">
        <v>0</v>
      </c>
    </row>
    <row r="632" spans="1:2">
      <c r="A632" s="173" t="s">
        <v>633</v>
      </c>
      <c r="B632" s="202">
        <v>0</v>
      </c>
    </row>
    <row r="633" spans="1:2">
      <c r="A633" s="173" t="s">
        <v>634</v>
      </c>
      <c r="B633" s="202">
        <v>0</v>
      </c>
    </row>
    <row r="634" spans="1:2">
      <c r="A634" s="232" t="s">
        <v>635</v>
      </c>
      <c r="B634" s="202">
        <v>0</v>
      </c>
    </row>
    <row r="635" spans="1:2">
      <c r="A635" s="232" t="s">
        <v>636</v>
      </c>
      <c r="B635" s="202">
        <v>0</v>
      </c>
    </row>
    <row r="636" spans="1:2">
      <c r="A636" s="232" t="s">
        <v>637</v>
      </c>
      <c r="B636" s="202">
        <f>SUM(B637,B640,B647:B649,B654,B660:B661,B664,B665,B668:B671,B676:B680,B683:B684,B688)</f>
        <v>53174</v>
      </c>
    </row>
    <row r="637" spans="1:2">
      <c r="A637" s="232" t="s">
        <v>638</v>
      </c>
      <c r="B637" s="202">
        <f>SUM(B638:B639)</f>
        <v>0</v>
      </c>
    </row>
    <row r="638" spans="1:2">
      <c r="A638" s="173" t="s">
        <v>639</v>
      </c>
      <c r="B638" s="202">
        <v>0</v>
      </c>
    </row>
    <row r="639" spans="1:2">
      <c r="A639" s="173" t="s">
        <v>640</v>
      </c>
      <c r="B639" s="202">
        <v>0</v>
      </c>
    </row>
    <row r="640" spans="1:2">
      <c r="A640" s="232" t="s">
        <v>641</v>
      </c>
      <c r="B640" s="202">
        <f>SUM(B641:B646)</f>
        <v>0</v>
      </c>
    </row>
    <row r="641" spans="1:2">
      <c r="A641" s="173" t="s">
        <v>642</v>
      </c>
      <c r="B641" s="202">
        <v>0</v>
      </c>
    </row>
    <row r="642" spans="1:2">
      <c r="A642" s="173" t="s">
        <v>643</v>
      </c>
      <c r="B642" s="202">
        <v>0</v>
      </c>
    </row>
    <row r="643" spans="1:2">
      <c r="A643" s="173" t="s">
        <v>644</v>
      </c>
      <c r="B643" s="202">
        <v>0</v>
      </c>
    </row>
    <row r="644" spans="1:2">
      <c r="A644" s="173" t="s">
        <v>645</v>
      </c>
      <c r="B644" s="202">
        <v>0</v>
      </c>
    </row>
    <row r="645" spans="1:2">
      <c r="A645" s="173" t="s">
        <v>646</v>
      </c>
      <c r="B645" s="202">
        <v>0</v>
      </c>
    </row>
    <row r="646" spans="1:2">
      <c r="A646" s="173" t="s">
        <v>647</v>
      </c>
      <c r="B646" s="202">
        <v>0</v>
      </c>
    </row>
    <row r="647" spans="1:2">
      <c r="A647" s="232" t="s">
        <v>648</v>
      </c>
      <c r="B647" s="202">
        <v>0</v>
      </c>
    </row>
    <row r="648" spans="1:2">
      <c r="A648" s="232" t="s">
        <v>649</v>
      </c>
      <c r="B648" s="202">
        <v>0</v>
      </c>
    </row>
    <row r="649" spans="1:2">
      <c r="A649" s="232" t="s">
        <v>650</v>
      </c>
      <c r="B649" s="202">
        <f>SUM(B650:B653)</f>
        <v>1221</v>
      </c>
    </row>
    <row r="650" spans="1:2">
      <c r="A650" s="173" t="s">
        <v>651</v>
      </c>
      <c r="B650" s="202">
        <v>309</v>
      </c>
    </row>
    <row r="651" spans="1:2">
      <c r="A651" s="173" t="s">
        <v>652</v>
      </c>
      <c r="B651" s="202">
        <v>0</v>
      </c>
    </row>
    <row r="652" spans="1:2">
      <c r="A652" s="173" t="s">
        <v>653</v>
      </c>
      <c r="B652" s="202">
        <v>0</v>
      </c>
    </row>
    <row r="653" spans="1:2">
      <c r="A653" s="173" t="s">
        <v>654</v>
      </c>
      <c r="B653" s="202">
        <v>912</v>
      </c>
    </row>
    <row r="654" spans="1:2">
      <c r="A654" s="232" t="s">
        <v>655</v>
      </c>
      <c r="B654" s="202">
        <f>SUM(B655:B659)</f>
        <v>9858</v>
      </c>
    </row>
    <row r="655" spans="1:2">
      <c r="A655" s="173" t="s">
        <v>656</v>
      </c>
      <c r="B655" s="202">
        <v>575</v>
      </c>
    </row>
    <row r="656" spans="1:2">
      <c r="A656" s="173" t="s">
        <v>657</v>
      </c>
      <c r="B656" s="202">
        <v>302</v>
      </c>
    </row>
    <row r="657" spans="1:2">
      <c r="A657" s="173" t="s">
        <v>658</v>
      </c>
      <c r="B657" s="202">
        <v>6960</v>
      </c>
    </row>
    <row r="658" spans="1:2">
      <c r="A658" s="173" t="s">
        <v>659</v>
      </c>
      <c r="B658" s="202">
        <v>2021</v>
      </c>
    </row>
    <row r="659" spans="1:2">
      <c r="A659" s="173" t="s">
        <v>660</v>
      </c>
      <c r="B659" s="202">
        <v>0</v>
      </c>
    </row>
    <row r="660" spans="1:2">
      <c r="A660" s="232" t="s">
        <v>661</v>
      </c>
      <c r="B660" s="202">
        <v>0</v>
      </c>
    </row>
    <row r="661" spans="1:2">
      <c r="A661" s="232" t="s">
        <v>662</v>
      </c>
      <c r="B661" s="202">
        <f>SUM(B662:B663)</f>
        <v>0</v>
      </c>
    </row>
    <row r="662" spans="1:2">
      <c r="A662" s="173" t="s">
        <v>663</v>
      </c>
      <c r="B662" s="202">
        <v>0</v>
      </c>
    </row>
    <row r="663" spans="1:2">
      <c r="A663" s="173" t="s">
        <v>664</v>
      </c>
      <c r="B663" s="202">
        <v>0</v>
      </c>
    </row>
    <row r="664" spans="1:2">
      <c r="A664" s="232" t="s">
        <v>665</v>
      </c>
      <c r="B664" s="202">
        <v>0</v>
      </c>
    </row>
    <row r="665" spans="1:2">
      <c r="A665" s="232" t="s">
        <v>666</v>
      </c>
      <c r="B665" s="202">
        <f>SUM(B666:B667)</f>
        <v>0</v>
      </c>
    </row>
    <row r="666" spans="1:2">
      <c r="A666" s="173" t="s">
        <v>667</v>
      </c>
      <c r="B666" s="202">
        <v>0</v>
      </c>
    </row>
    <row r="667" spans="1:2">
      <c r="A667" s="173" t="s">
        <v>668</v>
      </c>
      <c r="B667" s="202">
        <v>0</v>
      </c>
    </row>
    <row r="668" spans="1:2">
      <c r="A668" s="232" t="s">
        <v>669</v>
      </c>
      <c r="B668" s="202">
        <v>0</v>
      </c>
    </row>
    <row r="669" spans="1:2">
      <c r="A669" s="232" t="s">
        <v>670</v>
      </c>
      <c r="B669" s="202">
        <v>0</v>
      </c>
    </row>
    <row r="670" spans="1:2">
      <c r="A670" s="232" t="s">
        <v>671</v>
      </c>
      <c r="B670" s="202">
        <v>0</v>
      </c>
    </row>
    <row r="671" spans="1:2">
      <c r="A671" s="232" t="s">
        <v>672</v>
      </c>
      <c r="B671" s="202">
        <f>SUM(B672:B675)</f>
        <v>303</v>
      </c>
    </row>
    <row r="672" spans="1:2">
      <c r="A672" s="173" t="s">
        <v>673</v>
      </c>
      <c r="B672" s="202">
        <v>0</v>
      </c>
    </row>
    <row r="673" spans="1:2">
      <c r="A673" s="173" t="s">
        <v>674</v>
      </c>
      <c r="B673" s="202">
        <v>0</v>
      </c>
    </row>
    <row r="674" spans="1:2">
      <c r="A674" s="173" t="s">
        <v>675</v>
      </c>
      <c r="B674" s="202">
        <v>303</v>
      </c>
    </row>
    <row r="675" spans="1:2">
      <c r="A675" s="173" t="s">
        <v>676</v>
      </c>
      <c r="B675" s="202">
        <v>0</v>
      </c>
    </row>
    <row r="676" spans="1:2">
      <c r="A676" s="232" t="s">
        <v>677</v>
      </c>
      <c r="B676" s="202">
        <v>131</v>
      </c>
    </row>
    <row r="677" spans="1:2">
      <c r="A677" s="232" t="s">
        <v>678</v>
      </c>
      <c r="B677" s="202">
        <v>0</v>
      </c>
    </row>
    <row r="678" spans="1:2">
      <c r="A678" s="232" t="s">
        <v>679</v>
      </c>
      <c r="B678" s="202">
        <v>0</v>
      </c>
    </row>
    <row r="679" spans="1:2">
      <c r="A679" s="232" t="s">
        <v>680</v>
      </c>
      <c r="B679" s="202">
        <v>0</v>
      </c>
    </row>
    <row r="680" spans="1:2">
      <c r="A680" s="232" t="s">
        <v>681</v>
      </c>
      <c r="B680" s="202">
        <f>SUM(B681:B682)</f>
        <v>310</v>
      </c>
    </row>
    <row r="681" spans="1:2">
      <c r="A681" s="173" t="s">
        <v>682</v>
      </c>
      <c r="B681" s="202">
        <v>0</v>
      </c>
    </row>
    <row r="682" spans="1:2">
      <c r="A682" s="173" t="s">
        <v>683</v>
      </c>
      <c r="B682" s="202">
        <v>310</v>
      </c>
    </row>
    <row r="683" spans="1:2">
      <c r="A683" s="232" t="s">
        <v>684</v>
      </c>
      <c r="B683" s="202">
        <v>0</v>
      </c>
    </row>
    <row r="684" spans="1:2">
      <c r="A684" s="232" t="s">
        <v>685</v>
      </c>
      <c r="B684" s="202">
        <f>SUM(B685:B687)</f>
        <v>13649</v>
      </c>
    </row>
    <row r="685" spans="1:2">
      <c r="A685" s="173" t="s">
        <v>686</v>
      </c>
      <c r="B685" s="202">
        <v>0</v>
      </c>
    </row>
    <row r="686" spans="1:2">
      <c r="A686" s="173" t="s">
        <v>687</v>
      </c>
      <c r="B686" s="202">
        <v>0</v>
      </c>
    </row>
    <row r="687" spans="1:2">
      <c r="A687" s="173" t="s">
        <v>688</v>
      </c>
      <c r="B687" s="202">
        <v>13649</v>
      </c>
    </row>
    <row r="688" spans="1:2">
      <c r="A688" s="232" t="s">
        <v>689</v>
      </c>
      <c r="B688" s="202">
        <v>27702</v>
      </c>
    </row>
    <row r="689" spans="1:2">
      <c r="A689" s="232" t="s">
        <v>690</v>
      </c>
      <c r="B689" s="202">
        <f>SUM(B690:B691)</f>
        <v>1025</v>
      </c>
    </row>
    <row r="690" spans="1:2">
      <c r="A690" s="232" t="s">
        <v>691</v>
      </c>
      <c r="B690" s="202">
        <v>0</v>
      </c>
    </row>
    <row r="691" spans="1:2">
      <c r="A691" s="232" t="s">
        <v>692</v>
      </c>
      <c r="B691" s="202">
        <v>1025</v>
      </c>
    </row>
    <row r="692" spans="1:2">
      <c r="A692" s="232" t="s">
        <v>693</v>
      </c>
      <c r="B692" s="202">
        <f>SUM(B693:B697)</f>
        <v>3795</v>
      </c>
    </row>
    <row r="693" spans="1:2">
      <c r="A693" s="232" t="s">
        <v>694</v>
      </c>
      <c r="B693" s="202">
        <v>3443</v>
      </c>
    </row>
    <row r="694" spans="1:2">
      <c r="A694" s="232" t="s">
        <v>695</v>
      </c>
      <c r="B694" s="202">
        <v>0</v>
      </c>
    </row>
    <row r="695" spans="1:2">
      <c r="A695" s="232" t="s">
        <v>696</v>
      </c>
      <c r="B695" s="202">
        <v>352</v>
      </c>
    </row>
    <row r="696" spans="1:2">
      <c r="A696" s="232" t="s">
        <v>697</v>
      </c>
      <c r="B696" s="202">
        <v>0</v>
      </c>
    </row>
    <row r="697" spans="1:2">
      <c r="A697" s="232" t="s">
        <v>698</v>
      </c>
      <c r="B697" s="202">
        <v>0</v>
      </c>
    </row>
    <row r="698" spans="1:2">
      <c r="A698" s="232" t="s">
        <v>699</v>
      </c>
      <c r="B698" s="202">
        <f>SUM(B699:B706)</f>
        <v>26056</v>
      </c>
    </row>
    <row r="699" spans="1:2">
      <c r="A699" s="232" t="s">
        <v>700</v>
      </c>
      <c r="B699" s="202">
        <v>0</v>
      </c>
    </row>
    <row r="700" spans="1:2">
      <c r="A700" s="232" t="s">
        <v>701</v>
      </c>
      <c r="B700" s="202">
        <v>0</v>
      </c>
    </row>
    <row r="701" spans="1:2">
      <c r="A701" s="232" t="s">
        <v>702</v>
      </c>
      <c r="B701" s="202">
        <v>0</v>
      </c>
    </row>
    <row r="702" spans="1:2">
      <c r="A702" s="232" t="s">
        <v>703</v>
      </c>
      <c r="B702" s="202">
        <v>0</v>
      </c>
    </row>
    <row r="703" spans="1:2">
      <c r="A703" s="232" t="s">
        <v>704</v>
      </c>
      <c r="B703" s="202">
        <v>0</v>
      </c>
    </row>
    <row r="704" spans="1:2">
      <c r="A704" s="232" t="s">
        <v>705</v>
      </c>
      <c r="B704" s="202">
        <v>0</v>
      </c>
    </row>
    <row r="705" spans="1:2">
      <c r="A705" s="232" t="s">
        <v>706</v>
      </c>
      <c r="B705" s="202">
        <v>22</v>
      </c>
    </row>
    <row r="706" spans="1:2">
      <c r="A706" s="232" t="s">
        <v>707</v>
      </c>
      <c r="B706" s="202">
        <v>26034</v>
      </c>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s>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16"/>
  <sheetViews>
    <sheetView showGridLines="0" showZeros="0" workbookViewId="0">
      <selection activeCell="C1" sqref="C1:D1"/>
    </sheetView>
  </sheetViews>
  <sheetFormatPr defaultColWidth="9.16666666666667" defaultRowHeight="14.25"/>
  <cols>
    <col min="1" max="1" width="40.625" style="159" customWidth="1"/>
    <col min="2" max="2" width="20.625" style="159" customWidth="1"/>
    <col min="3" max="3" width="9.16666666666667" style="159" customWidth="1"/>
    <col min="4" max="4" width="44.875" style="159" customWidth="1"/>
    <col min="5" max="253" width="9.16666666666667" style="159" customWidth="1"/>
    <col min="254" max="16384" width="9.16666666666667" style="159"/>
  </cols>
  <sheetData>
    <row r="1" s="234" customFormat="1" ht="30" customHeight="1" spans="1:256">
      <c r="A1" s="162" t="s">
        <v>1726</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79" customFormat="1" ht="18" customHeight="1" spans="1:2">
      <c r="A2" s="190" t="s">
        <v>35</v>
      </c>
      <c r="B2" s="190"/>
    </row>
    <row r="3" s="229" customFormat="1" ht="18" customHeight="1" spans="1:2">
      <c r="A3" s="167" t="s">
        <v>36</v>
      </c>
      <c r="B3" s="167" t="s">
        <v>37</v>
      </c>
    </row>
    <row r="4" s="179" customFormat="1" ht="18" customHeight="1" spans="1:2">
      <c r="A4" s="167" t="s">
        <v>709</v>
      </c>
      <c r="B4" s="202">
        <f>SUM(B5,B234,B274,B293,B383,B435,B491,B548,B676,B749,B826,B849,B956,B1014,B1078,B1098,B1128,B1138,B1183,B1204,B1248,B1298,B1301,B1313)</f>
        <v>781468</v>
      </c>
    </row>
    <row r="5" s="179" customFormat="1" ht="18" customHeight="1" spans="1:2">
      <c r="A5" s="232" t="s">
        <v>710</v>
      </c>
      <c r="B5" s="202">
        <f>SUM(B6+B18+B27+B38+B49+B60+B71+B79+B88+B101+B110+B121+B133+B140+B148+B154+B161+B168+B175+B182+B189+B197+B203+B209+B216+B231)</f>
        <v>67819</v>
      </c>
    </row>
    <row r="6" s="179" customFormat="1" ht="18" customHeight="1" spans="1:2">
      <c r="A6" s="232" t="s">
        <v>711</v>
      </c>
      <c r="B6" s="202">
        <f>SUM(B7:B17)</f>
        <v>1627</v>
      </c>
    </row>
    <row r="7" s="179" customFormat="1" ht="18" customHeight="1" spans="1:2">
      <c r="A7" s="173" t="s">
        <v>712</v>
      </c>
      <c r="B7" s="202">
        <v>1297</v>
      </c>
    </row>
    <row r="8" s="179" customFormat="1" ht="18" customHeight="1" spans="1:2">
      <c r="A8" s="173" t="s">
        <v>713</v>
      </c>
      <c r="B8" s="202">
        <v>90</v>
      </c>
    </row>
    <row r="9" s="179" customFormat="1" ht="18" customHeight="1" spans="1:2">
      <c r="A9" s="173" t="s">
        <v>714</v>
      </c>
      <c r="B9" s="202">
        <v>3</v>
      </c>
    </row>
    <row r="10" s="179" customFormat="1" ht="18" customHeight="1" spans="1:2">
      <c r="A10" s="173" t="s">
        <v>715</v>
      </c>
      <c r="B10" s="202">
        <v>134</v>
      </c>
    </row>
    <row r="11" s="179" customFormat="1" ht="18" customHeight="1" spans="1:2">
      <c r="A11" s="173" t="s">
        <v>716</v>
      </c>
      <c r="B11" s="202">
        <v>26</v>
      </c>
    </row>
    <row r="12" s="179" customFormat="1" ht="18" customHeight="1" spans="1:2">
      <c r="A12" s="173" t="s">
        <v>717</v>
      </c>
      <c r="B12" s="202">
        <v>16</v>
      </c>
    </row>
    <row r="13" s="179" customFormat="1" ht="18" customHeight="1" spans="1:2">
      <c r="A13" s="173" t="s">
        <v>718</v>
      </c>
      <c r="B13" s="202">
        <v>40</v>
      </c>
    </row>
    <row r="14" s="179" customFormat="1" ht="18" customHeight="1" spans="1:2">
      <c r="A14" s="173" t="s">
        <v>719</v>
      </c>
      <c r="B14" s="202">
        <v>13</v>
      </c>
    </row>
    <row r="15" s="179" customFormat="1" ht="18" customHeight="1" spans="1:2">
      <c r="A15" s="173" t="s">
        <v>720</v>
      </c>
      <c r="B15" s="202">
        <v>0</v>
      </c>
    </row>
    <row r="16" s="179" customFormat="1" ht="18" customHeight="1" spans="1:2">
      <c r="A16" s="173" t="s">
        <v>721</v>
      </c>
      <c r="B16" s="202">
        <v>8</v>
      </c>
    </row>
    <row r="17" s="179" customFormat="1" ht="18" customHeight="1" spans="1:2">
      <c r="A17" s="173" t="s">
        <v>722</v>
      </c>
      <c r="B17" s="202">
        <v>0</v>
      </c>
    </row>
    <row r="18" s="179" customFormat="1" ht="18" customHeight="1" spans="1:2">
      <c r="A18" s="232" t="s">
        <v>723</v>
      </c>
      <c r="B18" s="202">
        <f>SUM(B19:B26)</f>
        <v>1525</v>
      </c>
    </row>
    <row r="19" s="179" customFormat="1" ht="18" customHeight="1" spans="1:2">
      <c r="A19" s="173" t="s">
        <v>712</v>
      </c>
      <c r="B19" s="202">
        <v>1120</v>
      </c>
    </row>
    <row r="20" s="179" customFormat="1" ht="18" customHeight="1" spans="1:2">
      <c r="A20" s="173" t="s">
        <v>713</v>
      </c>
      <c r="B20" s="202">
        <v>225</v>
      </c>
    </row>
    <row r="21" s="179" customFormat="1" ht="18" customHeight="1" spans="1:2">
      <c r="A21" s="173" t="s">
        <v>714</v>
      </c>
      <c r="B21" s="202">
        <v>0</v>
      </c>
    </row>
    <row r="22" s="179" customFormat="1" ht="18" customHeight="1" spans="1:2">
      <c r="A22" s="173" t="s">
        <v>724</v>
      </c>
      <c r="B22" s="202">
        <v>98</v>
      </c>
    </row>
    <row r="23" s="179" customFormat="1" ht="18" customHeight="1" spans="1:2">
      <c r="A23" s="173" t="s">
        <v>725</v>
      </c>
      <c r="B23" s="202">
        <v>37</v>
      </c>
    </row>
    <row r="24" s="179" customFormat="1" ht="18" customHeight="1" spans="1:2">
      <c r="A24" s="173" t="s">
        <v>726</v>
      </c>
      <c r="B24" s="202">
        <v>30</v>
      </c>
    </row>
    <row r="25" s="179" customFormat="1" ht="18" customHeight="1" spans="1:2">
      <c r="A25" s="173" t="s">
        <v>721</v>
      </c>
      <c r="B25" s="202">
        <v>0</v>
      </c>
    </row>
    <row r="26" s="179" customFormat="1" ht="18" customHeight="1" spans="1:2">
      <c r="A26" s="173" t="s">
        <v>727</v>
      </c>
      <c r="B26" s="202">
        <v>15</v>
      </c>
    </row>
    <row r="27" s="179" customFormat="1" ht="18" customHeight="1" spans="1:2">
      <c r="A27" s="232" t="s">
        <v>728</v>
      </c>
      <c r="B27" s="202">
        <f>SUM(B28:B37)</f>
        <v>12930</v>
      </c>
    </row>
    <row r="28" s="179" customFormat="1" ht="18" customHeight="1" spans="1:2">
      <c r="A28" s="173" t="s">
        <v>712</v>
      </c>
      <c r="B28" s="202">
        <v>2182</v>
      </c>
    </row>
    <row r="29" s="179" customFormat="1" ht="18" customHeight="1" spans="1:2">
      <c r="A29" s="173" t="s">
        <v>713</v>
      </c>
      <c r="B29" s="202">
        <v>2269</v>
      </c>
    </row>
    <row r="30" s="179" customFormat="1" ht="18" customHeight="1" spans="1:2">
      <c r="A30" s="173" t="s">
        <v>714</v>
      </c>
      <c r="B30" s="202">
        <v>7430</v>
      </c>
    </row>
    <row r="31" s="179" customFormat="1" ht="18" customHeight="1" spans="1:2">
      <c r="A31" s="173" t="s">
        <v>729</v>
      </c>
      <c r="B31" s="202">
        <v>0</v>
      </c>
    </row>
    <row r="32" s="179" customFormat="1" ht="18" customHeight="1" spans="1:2">
      <c r="A32" s="173" t="s">
        <v>730</v>
      </c>
      <c r="B32" s="202">
        <v>0</v>
      </c>
    </row>
    <row r="33" s="179" customFormat="1" ht="18" customHeight="1" spans="1:2">
      <c r="A33" s="173" t="s">
        <v>731</v>
      </c>
      <c r="B33" s="202">
        <v>0</v>
      </c>
    </row>
    <row r="34" s="179" customFormat="1" ht="18" customHeight="1" spans="1:2">
      <c r="A34" s="173" t="s">
        <v>732</v>
      </c>
      <c r="B34" s="202">
        <v>539</v>
      </c>
    </row>
    <row r="35" s="179" customFormat="1" ht="18" customHeight="1" spans="1:2">
      <c r="A35" s="173" t="s">
        <v>733</v>
      </c>
      <c r="B35" s="202">
        <v>0</v>
      </c>
    </row>
    <row r="36" s="179" customFormat="1" ht="18" customHeight="1" spans="1:2">
      <c r="A36" s="173" t="s">
        <v>721</v>
      </c>
      <c r="B36" s="202">
        <v>324</v>
      </c>
    </row>
    <row r="37" s="179" customFormat="1" ht="18" customHeight="1" spans="1:2">
      <c r="A37" s="173" t="s">
        <v>734</v>
      </c>
      <c r="B37" s="202">
        <v>186</v>
      </c>
    </row>
    <row r="38" s="179" customFormat="1" ht="18" customHeight="1" spans="1:2">
      <c r="A38" s="232" t="s">
        <v>735</v>
      </c>
      <c r="B38" s="202">
        <f>SUM(B39:B48)</f>
        <v>4576</v>
      </c>
    </row>
    <row r="39" s="179" customFormat="1" ht="18" customHeight="1" spans="1:2">
      <c r="A39" s="173" t="s">
        <v>712</v>
      </c>
      <c r="B39" s="202">
        <v>1559</v>
      </c>
    </row>
    <row r="40" s="179" customFormat="1" ht="18" customHeight="1" spans="1:2">
      <c r="A40" s="173" t="s">
        <v>713</v>
      </c>
      <c r="B40" s="202">
        <v>2620</v>
      </c>
    </row>
    <row r="41" s="179" customFormat="1" ht="18" customHeight="1" spans="1:2">
      <c r="A41" s="173" t="s">
        <v>714</v>
      </c>
      <c r="B41" s="202">
        <v>0</v>
      </c>
    </row>
    <row r="42" s="179" customFormat="1" ht="18" customHeight="1" spans="1:2">
      <c r="A42" s="173" t="s">
        <v>736</v>
      </c>
      <c r="B42" s="202">
        <v>0</v>
      </c>
    </row>
    <row r="43" s="179" customFormat="1" ht="18" customHeight="1" spans="1:2">
      <c r="A43" s="173" t="s">
        <v>737</v>
      </c>
      <c r="B43" s="202">
        <v>0</v>
      </c>
    </row>
    <row r="44" s="179" customFormat="1" ht="18" customHeight="1" spans="1:2">
      <c r="A44" s="173" t="s">
        <v>738</v>
      </c>
      <c r="B44" s="202">
        <v>0</v>
      </c>
    </row>
    <row r="45" s="179" customFormat="1" ht="18" customHeight="1" spans="1:2">
      <c r="A45" s="173" t="s">
        <v>739</v>
      </c>
      <c r="B45" s="202">
        <v>0</v>
      </c>
    </row>
    <row r="46" s="179" customFormat="1" ht="18" customHeight="1" spans="1:2">
      <c r="A46" s="173" t="s">
        <v>740</v>
      </c>
      <c r="B46" s="202">
        <v>106</v>
      </c>
    </row>
    <row r="47" s="179" customFormat="1" ht="18" customHeight="1" spans="1:2">
      <c r="A47" s="173" t="s">
        <v>721</v>
      </c>
      <c r="B47" s="202">
        <v>91</v>
      </c>
    </row>
    <row r="48" s="179" customFormat="1" ht="18" customHeight="1" spans="1:2">
      <c r="A48" s="173" t="s">
        <v>741</v>
      </c>
      <c r="B48" s="202">
        <v>200</v>
      </c>
    </row>
    <row r="49" s="179" customFormat="1" ht="18" customHeight="1" spans="1:2">
      <c r="A49" s="232" t="s">
        <v>742</v>
      </c>
      <c r="B49" s="202">
        <f>SUM(B50:B59)</f>
        <v>877</v>
      </c>
    </row>
    <row r="50" s="179" customFormat="1" ht="18" customHeight="1" spans="1:2">
      <c r="A50" s="173" t="s">
        <v>712</v>
      </c>
      <c r="B50" s="202">
        <v>523</v>
      </c>
    </row>
    <row r="51" s="179" customFormat="1" ht="18" customHeight="1" spans="1:2">
      <c r="A51" s="173" t="s">
        <v>713</v>
      </c>
      <c r="B51" s="202">
        <v>26</v>
      </c>
    </row>
    <row r="52" s="179" customFormat="1" ht="18" customHeight="1" spans="1:2">
      <c r="A52" s="173" t="s">
        <v>714</v>
      </c>
      <c r="B52" s="202">
        <v>0</v>
      </c>
    </row>
    <row r="53" s="179" customFormat="1" ht="18" customHeight="1" spans="1:2">
      <c r="A53" s="173" t="s">
        <v>743</v>
      </c>
      <c r="B53" s="202">
        <v>0</v>
      </c>
    </row>
    <row r="54" s="179" customFormat="1" ht="18" customHeight="1" spans="1:2">
      <c r="A54" s="173" t="s">
        <v>744</v>
      </c>
      <c r="B54" s="202">
        <v>0</v>
      </c>
    </row>
    <row r="55" s="179" customFormat="1" ht="18" customHeight="1" spans="1:2">
      <c r="A55" s="173" t="s">
        <v>745</v>
      </c>
      <c r="B55" s="202">
        <v>0</v>
      </c>
    </row>
    <row r="56" s="179" customFormat="1" ht="18" customHeight="1" spans="1:2">
      <c r="A56" s="173" t="s">
        <v>746</v>
      </c>
      <c r="B56" s="202">
        <v>93</v>
      </c>
    </row>
    <row r="57" s="179" customFormat="1" ht="18" customHeight="1" spans="1:2">
      <c r="A57" s="173" t="s">
        <v>747</v>
      </c>
      <c r="B57" s="202">
        <v>235</v>
      </c>
    </row>
    <row r="58" s="179" customFormat="1" ht="18" customHeight="1" spans="1:2">
      <c r="A58" s="173" t="s">
        <v>721</v>
      </c>
      <c r="B58" s="202">
        <v>0</v>
      </c>
    </row>
    <row r="59" s="179" customFormat="1" ht="18" customHeight="1" spans="1:2">
      <c r="A59" s="173" t="s">
        <v>748</v>
      </c>
      <c r="B59" s="202">
        <v>0</v>
      </c>
    </row>
    <row r="60" s="179" customFormat="1" ht="18" customHeight="1" spans="1:2">
      <c r="A60" s="232" t="s">
        <v>749</v>
      </c>
      <c r="B60" s="202">
        <f>SUM(B61:B70)</f>
        <v>2708</v>
      </c>
    </row>
    <row r="61" s="179" customFormat="1" ht="18" customHeight="1" spans="1:2">
      <c r="A61" s="173" t="s">
        <v>712</v>
      </c>
      <c r="B61" s="202">
        <v>1433</v>
      </c>
    </row>
    <row r="62" s="179" customFormat="1" ht="18" customHeight="1" spans="1:2">
      <c r="A62" s="173" t="s">
        <v>713</v>
      </c>
      <c r="B62" s="202">
        <v>727</v>
      </c>
    </row>
    <row r="63" s="179" customFormat="1" ht="18" customHeight="1" spans="1:2">
      <c r="A63" s="173" t="s">
        <v>714</v>
      </c>
      <c r="B63" s="202">
        <v>0</v>
      </c>
    </row>
    <row r="64" s="179" customFormat="1" ht="18" customHeight="1" spans="1:2">
      <c r="A64" s="173" t="s">
        <v>750</v>
      </c>
      <c r="B64" s="202">
        <v>48</v>
      </c>
    </row>
    <row r="65" s="179" customFormat="1" ht="18" customHeight="1" spans="1:2">
      <c r="A65" s="173" t="s">
        <v>751</v>
      </c>
      <c r="B65" s="202">
        <v>0</v>
      </c>
    </row>
    <row r="66" s="179" customFormat="1" ht="18" customHeight="1" spans="1:2">
      <c r="A66" s="173" t="s">
        <v>752</v>
      </c>
      <c r="B66" s="202">
        <v>0</v>
      </c>
    </row>
    <row r="67" s="179" customFormat="1" ht="18" customHeight="1" spans="1:2">
      <c r="A67" s="173" t="s">
        <v>753</v>
      </c>
      <c r="B67" s="202">
        <v>184</v>
      </c>
    </row>
    <row r="68" s="179" customFormat="1" ht="18" customHeight="1" spans="1:2">
      <c r="A68" s="173" t="s">
        <v>754</v>
      </c>
      <c r="B68" s="202">
        <v>306</v>
      </c>
    </row>
    <row r="69" s="179" customFormat="1" ht="18" customHeight="1" spans="1:2">
      <c r="A69" s="173" t="s">
        <v>721</v>
      </c>
      <c r="B69" s="202">
        <v>0</v>
      </c>
    </row>
    <row r="70" s="179" customFormat="1" ht="18" customHeight="1" spans="1:2">
      <c r="A70" s="173" t="s">
        <v>755</v>
      </c>
      <c r="B70" s="202">
        <v>10</v>
      </c>
    </row>
    <row r="71" s="179" customFormat="1" ht="18" customHeight="1" spans="1:2">
      <c r="A71" s="232" t="s">
        <v>756</v>
      </c>
      <c r="B71" s="202">
        <f>SUM(B72:B78)</f>
        <v>4709</v>
      </c>
    </row>
    <row r="72" s="179" customFormat="1" ht="18" customHeight="1" spans="1:2">
      <c r="A72" s="173" t="s">
        <v>712</v>
      </c>
      <c r="B72" s="202">
        <v>4190</v>
      </c>
    </row>
    <row r="73" s="179" customFormat="1" ht="18" customHeight="1" spans="1:2">
      <c r="A73" s="173" t="s">
        <v>713</v>
      </c>
      <c r="B73" s="202">
        <v>270</v>
      </c>
    </row>
    <row r="74" s="179" customFormat="1" ht="18" customHeight="1" spans="1:2">
      <c r="A74" s="173" t="s">
        <v>714</v>
      </c>
      <c r="B74" s="202">
        <v>0</v>
      </c>
    </row>
    <row r="75" s="179" customFormat="1" ht="18" customHeight="1" spans="1:2">
      <c r="A75" s="173" t="s">
        <v>753</v>
      </c>
      <c r="B75" s="202">
        <v>0</v>
      </c>
    </row>
    <row r="76" s="179" customFormat="1" ht="18" customHeight="1" spans="1:2">
      <c r="A76" s="173" t="s">
        <v>757</v>
      </c>
      <c r="B76" s="202">
        <v>249</v>
      </c>
    </row>
    <row r="77" s="179" customFormat="1" ht="18" customHeight="1" spans="1:2">
      <c r="A77" s="173" t="s">
        <v>721</v>
      </c>
      <c r="B77" s="202">
        <v>0</v>
      </c>
    </row>
    <row r="78" s="179" customFormat="1" ht="18" customHeight="1" spans="1:2">
      <c r="A78" s="173" t="s">
        <v>758</v>
      </c>
      <c r="B78" s="202">
        <v>0</v>
      </c>
    </row>
    <row r="79" s="179" customFormat="1" ht="18" customHeight="1" spans="1:2">
      <c r="A79" s="232" t="s">
        <v>759</v>
      </c>
      <c r="B79" s="202">
        <f>SUM(B80:B87)</f>
        <v>1372</v>
      </c>
    </row>
    <row r="80" s="179" customFormat="1" ht="18" customHeight="1" spans="1:2">
      <c r="A80" s="173" t="s">
        <v>712</v>
      </c>
      <c r="B80" s="202">
        <v>860</v>
      </c>
    </row>
    <row r="81" s="179" customFormat="1" ht="18" customHeight="1" spans="1:2">
      <c r="A81" s="173" t="s">
        <v>713</v>
      </c>
      <c r="B81" s="202">
        <v>32</v>
      </c>
    </row>
    <row r="82" s="179" customFormat="1" ht="18" customHeight="1" spans="1:2">
      <c r="A82" s="173" t="s">
        <v>714</v>
      </c>
      <c r="B82" s="202">
        <v>0</v>
      </c>
    </row>
    <row r="83" s="179" customFormat="1" ht="18" customHeight="1" spans="1:2">
      <c r="A83" s="173" t="s">
        <v>760</v>
      </c>
      <c r="B83" s="202">
        <v>129</v>
      </c>
    </row>
    <row r="84" s="179" customFormat="1" ht="18" customHeight="1" spans="1:2">
      <c r="A84" s="173" t="s">
        <v>761</v>
      </c>
      <c r="B84" s="202">
        <v>0</v>
      </c>
    </row>
    <row r="85" s="179" customFormat="1" ht="18" customHeight="1" spans="1:2">
      <c r="A85" s="173" t="s">
        <v>753</v>
      </c>
      <c r="B85" s="202">
        <v>7</v>
      </c>
    </row>
    <row r="86" s="179" customFormat="1" ht="18" customHeight="1" spans="1:2">
      <c r="A86" s="173" t="s">
        <v>721</v>
      </c>
      <c r="B86" s="202">
        <v>0</v>
      </c>
    </row>
    <row r="87" s="179" customFormat="1" ht="18" customHeight="1" spans="1:2">
      <c r="A87" s="173" t="s">
        <v>762</v>
      </c>
      <c r="B87" s="202">
        <v>344</v>
      </c>
    </row>
    <row r="88" s="179" customFormat="1" ht="18" customHeight="1" spans="1:2">
      <c r="A88" s="232" t="s">
        <v>763</v>
      </c>
      <c r="B88" s="202">
        <f>SUM(B89:B100)</f>
        <v>409</v>
      </c>
    </row>
    <row r="89" s="179" customFormat="1" ht="18" customHeight="1" spans="1:2">
      <c r="A89" s="173" t="s">
        <v>712</v>
      </c>
      <c r="B89" s="202">
        <v>400</v>
      </c>
    </row>
    <row r="90" s="179" customFormat="1" ht="18" customHeight="1" spans="1:2">
      <c r="A90" s="173" t="s">
        <v>713</v>
      </c>
      <c r="B90" s="202">
        <v>0</v>
      </c>
    </row>
    <row r="91" s="179" customFormat="1" ht="18" customHeight="1" spans="1:2">
      <c r="A91" s="173" t="s">
        <v>714</v>
      </c>
      <c r="B91" s="202">
        <v>0</v>
      </c>
    </row>
    <row r="92" s="179" customFormat="1" ht="18" customHeight="1" spans="1:2">
      <c r="A92" s="173" t="s">
        <v>764</v>
      </c>
      <c r="B92" s="202">
        <v>0</v>
      </c>
    </row>
    <row r="93" s="179" customFormat="1" ht="18" customHeight="1" spans="1:2">
      <c r="A93" s="173" t="s">
        <v>765</v>
      </c>
      <c r="B93" s="202">
        <v>9</v>
      </c>
    </row>
    <row r="94" s="179" customFormat="1" ht="18" customHeight="1" spans="1:2">
      <c r="A94" s="173" t="s">
        <v>753</v>
      </c>
      <c r="B94" s="202">
        <v>0</v>
      </c>
    </row>
    <row r="95" s="179" customFormat="1" ht="18" customHeight="1" spans="1:2">
      <c r="A95" s="173" t="s">
        <v>766</v>
      </c>
      <c r="B95" s="202">
        <v>0</v>
      </c>
    </row>
    <row r="96" s="179" customFormat="1" ht="18" customHeight="1" spans="1:2">
      <c r="A96" s="173" t="s">
        <v>767</v>
      </c>
      <c r="B96" s="202">
        <v>0</v>
      </c>
    </row>
    <row r="97" s="179" customFormat="1" ht="18" customHeight="1" spans="1:2">
      <c r="A97" s="173" t="s">
        <v>768</v>
      </c>
      <c r="B97" s="202">
        <v>0</v>
      </c>
    </row>
    <row r="98" s="179" customFormat="1" ht="18" customHeight="1" spans="1:2">
      <c r="A98" s="173" t="s">
        <v>769</v>
      </c>
      <c r="B98" s="202">
        <v>0</v>
      </c>
    </row>
    <row r="99" s="179" customFormat="1" ht="18" customHeight="1" spans="1:2">
      <c r="A99" s="173" t="s">
        <v>721</v>
      </c>
      <c r="B99" s="202">
        <v>0</v>
      </c>
    </row>
    <row r="100" s="179" customFormat="1" ht="18" customHeight="1" spans="1:2">
      <c r="A100" s="173" t="s">
        <v>770</v>
      </c>
      <c r="B100" s="202">
        <v>0</v>
      </c>
    </row>
    <row r="101" s="179" customFormat="1" ht="18" customHeight="1" spans="1:2">
      <c r="A101" s="232" t="s">
        <v>771</v>
      </c>
      <c r="B101" s="202">
        <f>SUM(B102:B109)</f>
        <v>5353</v>
      </c>
    </row>
    <row r="102" s="179" customFormat="1" ht="18" customHeight="1" spans="1:2">
      <c r="A102" s="173" t="s">
        <v>712</v>
      </c>
      <c r="B102" s="202">
        <v>3719</v>
      </c>
    </row>
    <row r="103" s="179" customFormat="1" ht="18" customHeight="1" spans="1:2">
      <c r="A103" s="173" t="s">
        <v>713</v>
      </c>
      <c r="B103" s="202">
        <v>1634</v>
      </c>
    </row>
    <row r="104" s="179" customFormat="1" ht="18" customHeight="1" spans="1:2">
      <c r="A104" s="173" t="s">
        <v>714</v>
      </c>
      <c r="B104" s="202">
        <v>0</v>
      </c>
    </row>
    <row r="105" s="179" customFormat="1" ht="18" customHeight="1" spans="1:2">
      <c r="A105" s="173" t="s">
        <v>772</v>
      </c>
      <c r="B105" s="202">
        <v>0</v>
      </c>
    </row>
    <row r="106" s="179" customFormat="1" ht="18" customHeight="1" spans="1:2">
      <c r="A106" s="173" t="s">
        <v>773</v>
      </c>
      <c r="B106" s="202">
        <v>0</v>
      </c>
    </row>
    <row r="107" s="179" customFormat="1" ht="18" customHeight="1" spans="1:2">
      <c r="A107" s="173" t="s">
        <v>774</v>
      </c>
      <c r="B107" s="202">
        <v>0</v>
      </c>
    </row>
    <row r="108" s="179" customFormat="1" ht="18" customHeight="1" spans="1:2">
      <c r="A108" s="173" t="s">
        <v>721</v>
      </c>
      <c r="B108" s="202">
        <v>0</v>
      </c>
    </row>
    <row r="109" s="179" customFormat="1" ht="18" customHeight="1" spans="1:2">
      <c r="A109" s="173" t="s">
        <v>775</v>
      </c>
      <c r="B109" s="202">
        <v>0</v>
      </c>
    </row>
    <row r="110" s="179" customFormat="1" ht="18" customHeight="1" spans="1:2">
      <c r="A110" s="232" t="s">
        <v>776</v>
      </c>
      <c r="B110" s="202">
        <f>SUM(B111:B120)</f>
        <v>3764</v>
      </c>
    </row>
    <row r="111" s="179" customFormat="1" ht="18" customHeight="1" spans="1:2">
      <c r="A111" s="173" t="s">
        <v>712</v>
      </c>
      <c r="B111" s="202">
        <v>435</v>
      </c>
    </row>
    <row r="112" s="179" customFormat="1" ht="18" customHeight="1" spans="1:2">
      <c r="A112" s="173" t="s">
        <v>713</v>
      </c>
      <c r="B112" s="202">
        <v>254</v>
      </c>
    </row>
    <row r="113" s="179" customFormat="1" ht="18" customHeight="1" spans="1:2">
      <c r="A113" s="173" t="s">
        <v>714</v>
      </c>
      <c r="B113" s="202">
        <v>0</v>
      </c>
    </row>
    <row r="114" s="179" customFormat="1" ht="18" customHeight="1" spans="1:2">
      <c r="A114" s="173" t="s">
        <v>777</v>
      </c>
      <c r="B114" s="202">
        <v>0</v>
      </c>
    </row>
    <row r="115" s="179" customFormat="1" ht="18" customHeight="1" spans="1:2">
      <c r="A115" s="173" t="s">
        <v>778</v>
      </c>
      <c r="B115" s="202">
        <v>0</v>
      </c>
    </row>
    <row r="116" s="179" customFormat="1" ht="18" customHeight="1" spans="1:2">
      <c r="A116" s="173" t="s">
        <v>779</v>
      </c>
      <c r="B116" s="202">
        <v>0</v>
      </c>
    </row>
    <row r="117" s="179" customFormat="1" ht="18" customHeight="1" spans="1:2">
      <c r="A117" s="173" t="s">
        <v>780</v>
      </c>
      <c r="B117" s="202">
        <v>0</v>
      </c>
    </row>
    <row r="118" s="179" customFormat="1" ht="18" customHeight="1" spans="1:2">
      <c r="A118" s="173" t="s">
        <v>781</v>
      </c>
      <c r="B118" s="202">
        <v>477</v>
      </c>
    </row>
    <row r="119" s="179" customFormat="1" ht="18" customHeight="1" spans="1:2">
      <c r="A119" s="173" t="s">
        <v>721</v>
      </c>
      <c r="B119" s="202">
        <v>1237</v>
      </c>
    </row>
    <row r="120" s="179" customFormat="1" ht="18" customHeight="1" spans="1:2">
      <c r="A120" s="173" t="s">
        <v>782</v>
      </c>
      <c r="B120" s="202">
        <v>1361</v>
      </c>
    </row>
    <row r="121" s="179" customFormat="1" ht="18" customHeight="1" spans="1:2">
      <c r="A121" s="232" t="s">
        <v>783</v>
      </c>
      <c r="B121" s="202">
        <f>SUM(B122:B132)</f>
        <v>0</v>
      </c>
    </row>
    <row r="122" s="179" customFormat="1" ht="18" customHeight="1" spans="1:2">
      <c r="A122" s="173" t="s">
        <v>712</v>
      </c>
      <c r="B122" s="202">
        <v>0</v>
      </c>
    </row>
    <row r="123" s="179" customFormat="1" ht="18" customHeight="1" spans="1:2">
      <c r="A123" s="173" t="s">
        <v>713</v>
      </c>
      <c r="B123" s="202">
        <v>0</v>
      </c>
    </row>
    <row r="124" s="179" customFormat="1" ht="18" customHeight="1" spans="1:2">
      <c r="A124" s="173" t="s">
        <v>714</v>
      </c>
      <c r="B124" s="202">
        <v>0</v>
      </c>
    </row>
    <row r="125" s="179" customFormat="1" ht="18" customHeight="1" spans="1:2">
      <c r="A125" s="173" t="s">
        <v>784</v>
      </c>
      <c r="B125" s="202">
        <v>0</v>
      </c>
    </row>
    <row r="126" s="179" customFormat="1" ht="18" customHeight="1" spans="1:2">
      <c r="A126" s="173" t="s">
        <v>785</v>
      </c>
      <c r="B126" s="202">
        <v>0</v>
      </c>
    </row>
    <row r="127" s="179" customFormat="1" ht="18" customHeight="1" spans="1:2">
      <c r="A127" s="173" t="s">
        <v>786</v>
      </c>
      <c r="B127" s="202">
        <v>0</v>
      </c>
    </row>
    <row r="128" s="179" customFormat="1" ht="18" customHeight="1" spans="1:2">
      <c r="A128" s="173" t="s">
        <v>787</v>
      </c>
      <c r="B128" s="202">
        <v>0</v>
      </c>
    </row>
    <row r="129" s="179" customFormat="1" ht="18" customHeight="1" spans="1:2">
      <c r="A129" s="173" t="s">
        <v>788</v>
      </c>
      <c r="B129" s="202">
        <v>0</v>
      </c>
    </row>
    <row r="130" s="179" customFormat="1" ht="18" customHeight="1" spans="1:2">
      <c r="A130" s="173" t="s">
        <v>789</v>
      </c>
      <c r="B130" s="202">
        <v>0</v>
      </c>
    </row>
    <row r="131" s="179" customFormat="1" ht="18" customHeight="1" spans="1:2">
      <c r="A131" s="173" t="s">
        <v>721</v>
      </c>
      <c r="B131" s="202">
        <v>0</v>
      </c>
    </row>
    <row r="132" s="179" customFormat="1" ht="18" customHeight="1" spans="1:2">
      <c r="A132" s="173" t="s">
        <v>790</v>
      </c>
      <c r="B132" s="202">
        <v>0</v>
      </c>
    </row>
    <row r="133" s="179" customFormat="1" ht="18" customHeight="1" spans="1:2">
      <c r="A133" s="232" t="s">
        <v>791</v>
      </c>
      <c r="B133" s="202">
        <f>SUM(B134:B139)</f>
        <v>20</v>
      </c>
    </row>
    <row r="134" s="179" customFormat="1" ht="18" customHeight="1" spans="1:2">
      <c r="A134" s="173" t="s">
        <v>712</v>
      </c>
      <c r="B134" s="202">
        <v>0</v>
      </c>
    </row>
    <row r="135" s="179" customFormat="1" ht="18" customHeight="1" spans="1:2">
      <c r="A135" s="173" t="s">
        <v>713</v>
      </c>
      <c r="B135" s="202">
        <v>0</v>
      </c>
    </row>
    <row r="136" s="179" customFormat="1" ht="18" customHeight="1" spans="1:2">
      <c r="A136" s="173" t="s">
        <v>714</v>
      </c>
      <c r="B136" s="202">
        <v>0</v>
      </c>
    </row>
    <row r="137" s="179" customFormat="1" ht="18" customHeight="1" spans="1:2">
      <c r="A137" s="173" t="s">
        <v>792</v>
      </c>
      <c r="B137" s="202">
        <v>20</v>
      </c>
    </row>
    <row r="138" s="179" customFormat="1" ht="18" customHeight="1" spans="1:2">
      <c r="A138" s="173" t="s">
        <v>721</v>
      </c>
      <c r="B138" s="202">
        <v>0</v>
      </c>
    </row>
    <row r="139" s="179" customFormat="1" ht="18" customHeight="1" spans="1:2">
      <c r="A139" s="173" t="s">
        <v>793</v>
      </c>
      <c r="B139" s="202">
        <v>0</v>
      </c>
    </row>
    <row r="140" s="179" customFormat="1" ht="18" customHeight="1" spans="1:2">
      <c r="A140" s="232" t="s">
        <v>794</v>
      </c>
      <c r="B140" s="202">
        <f>SUM(B141:B147)</f>
        <v>0</v>
      </c>
    </row>
    <row r="141" s="179" customFormat="1" ht="18" customHeight="1" spans="1:2">
      <c r="A141" s="173" t="s">
        <v>712</v>
      </c>
      <c r="B141" s="202">
        <v>0</v>
      </c>
    </row>
    <row r="142" s="179" customFormat="1" ht="18" customHeight="1" spans="1:2">
      <c r="A142" s="173" t="s">
        <v>713</v>
      </c>
      <c r="B142" s="202">
        <v>0</v>
      </c>
    </row>
    <row r="143" s="179" customFormat="1" ht="18" customHeight="1" spans="1:2">
      <c r="A143" s="173" t="s">
        <v>714</v>
      </c>
      <c r="B143" s="202">
        <v>0</v>
      </c>
    </row>
    <row r="144" s="179" customFormat="1" ht="18" customHeight="1" spans="1:2">
      <c r="A144" s="173" t="s">
        <v>795</v>
      </c>
      <c r="B144" s="202">
        <v>0</v>
      </c>
    </row>
    <row r="145" s="179" customFormat="1" ht="18" customHeight="1" spans="1:2">
      <c r="A145" s="173" t="s">
        <v>796</v>
      </c>
      <c r="B145" s="202">
        <v>0</v>
      </c>
    </row>
    <row r="146" s="179" customFormat="1" ht="18" customHeight="1" spans="1:2">
      <c r="A146" s="173" t="s">
        <v>721</v>
      </c>
      <c r="B146" s="202">
        <v>0</v>
      </c>
    </row>
    <row r="147" s="179" customFormat="1" ht="18" customHeight="1" spans="1:2">
      <c r="A147" s="173" t="s">
        <v>797</v>
      </c>
      <c r="B147" s="202">
        <v>0</v>
      </c>
    </row>
    <row r="148" s="179" customFormat="1" ht="18" customHeight="1" spans="1:2">
      <c r="A148" s="232" t="s">
        <v>798</v>
      </c>
      <c r="B148" s="202">
        <f>SUM(B149:B153)</f>
        <v>6165</v>
      </c>
    </row>
    <row r="149" s="179" customFormat="1" ht="18" customHeight="1" spans="1:2">
      <c r="A149" s="173" t="s">
        <v>712</v>
      </c>
      <c r="B149" s="202">
        <v>410</v>
      </c>
    </row>
    <row r="150" s="179" customFormat="1" ht="18" customHeight="1" spans="1:2">
      <c r="A150" s="173" t="s">
        <v>713</v>
      </c>
      <c r="B150" s="202">
        <v>0</v>
      </c>
    </row>
    <row r="151" s="179" customFormat="1" ht="18" customHeight="1" spans="1:2">
      <c r="A151" s="173" t="s">
        <v>714</v>
      </c>
      <c r="B151" s="202">
        <v>0</v>
      </c>
    </row>
    <row r="152" s="179" customFormat="1" ht="18" customHeight="1" spans="1:2">
      <c r="A152" s="173" t="s">
        <v>799</v>
      </c>
      <c r="B152" s="202">
        <v>5740</v>
      </c>
    </row>
    <row r="153" s="179" customFormat="1" ht="18" customHeight="1" spans="1:2">
      <c r="A153" s="173" t="s">
        <v>800</v>
      </c>
      <c r="B153" s="202">
        <v>15</v>
      </c>
    </row>
    <row r="154" s="179" customFormat="1" ht="18" customHeight="1" spans="1:2">
      <c r="A154" s="232" t="s">
        <v>801</v>
      </c>
      <c r="B154" s="202">
        <f>SUM(B155:B160)</f>
        <v>529</v>
      </c>
    </row>
    <row r="155" s="179" customFormat="1" ht="18" customHeight="1" spans="1:2">
      <c r="A155" s="173" t="s">
        <v>712</v>
      </c>
      <c r="B155" s="202">
        <v>258</v>
      </c>
    </row>
    <row r="156" s="179" customFormat="1" ht="18" customHeight="1" spans="1:2">
      <c r="A156" s="173" t="s">
        <v>713</v>
      </c>
      <c r="B156" s="202">
        <v>182</v>
      </c>
    </row>
    <row r="157" s="179" customFormat="1" ht="18" customHeight="1" spans="1:2">
      <c r="A157" s="173" t="s">
        <v>714</v>
      </c>
      <c r="B157" s="202">
        <v>0</v>
      </c>
    </row>
    <row r="158" s="179" customFormat="1" ht="18" customHeight="1" spans="1:2">
      <c r="A158" s="173" t="s">
        <v>726</v>
      </c>
      <c r="B158" s="202">
        <v>0</v>
      </c>
    </row>
    <row r="159" s="179" customFormat="1" ht="18" customHeight="1" spans="1:2">
      <c r="A159" s="173" t="s">
        <v>721</v>
      </c>
      <c r="B159" s="202">
        <v>0</v>
      </c>
    </row>
    <row r="160" s="179" customFormat="1" ht="18" customHeight="1" spans="1:2">
      <c r="A160" s="173" t="s">
        <v>802</v>
      </c>
      <c r="B160" s="202">
        <v>89</v>
      </c>
    </row>
    <row r="161" s="179" customFormat="1" ht="18" customHeight="1" spans="1:2">
      <c r="A161" s="232" t="s">
        <v>803</v>
      </c>
      <c r="B161" s="202">
        <f>SUM(B162:B167)</f>
        <v>2186</v>
      </c>
    </row>
    <row r="162" s="179" customFormat="1" ht="18" customHeight="1" spans="1:2">
      <c r="A162" s="173" t="s">
        <v>712</v>
      </c>
      <c r="B162" s="202">
        <v>1062</v>
      </c>
    </row>
    <row r="163" s="179" customFormat="1" ht="18" customHeight="1" spans="1:2">
      <c r="A163" s="173" t="s">
        <v>713</v>
      </c>
      <c r="B163" s="202">
        <v>893</v>
      </c>
    </row>
    <row r="164" s="179" customFormat="1" ht="18" customHeight="1" spans="1:2">
      <c r="A164" s="173" t="s">
        <v>714</v>
      </c>
      <c r="B164" s="202">
        <v>0</v>
      </c>
    </row>
    <row r="165" s="179" customFormat="1" ht="18" customHeight="1" spans="1:2">
      <c r="A165" s="173" t="s">
        <v>804</v>
      </c>
      <c r="B165" s="202">
        <v>0</v>
      </c>
    </row>
    <row r="166" s="179" customFormat="1" ht="18" customHeight="1" spans="1:2">
      <c r="A166" s="173" t="s">
        <v>721</v>
      </c>
      <c r="B166" s="202">
        <v>165</v>
      </c>
    </row>
    <row r="167" s="179" customFormat="1" ht="18" customHeight="1" spans="1:2">
      <c r="A167" s="173" t="s">
        <v>805</v>
      </c>
      <c r="B167" s="202">
        <v>66</v>
      </c>
    </row>
    <row r="168" s="179" customFormat="1" ht="18" customHeight="1" spans="1:2">
      <c r="A168" s="232" t="s">
        <v>806</v>
      </c>
      <c r="B168" s="202">
        <f>SUM(B169:B174)</f>
        <v>6942</v>
      </c>
    </row>
    <row r="169" s="179" customFormat="1" ht="18" customHeight="1" spans="1:2">
      <c r="A169" s="173" t="s">
        <v>712</v>
      </c>
      <c r="B169" s="202">
        <v>3277</v>
      </c>
    </row>
    <row r="170" s="179" customFormat="1" ht="18" customHeight="1" spans="1:2">
      <c r="A170" s="173" t="s">
        <v>713</v>
      </c>
      <c r="B170" s="202">
        <v>3665</v>
      </c>
    </row>
    <row r="171" s="179" customFormat="1" ht="18" customHeight="1" spans="1:2">
      <c r="A171" s="173" t="s">
        <v>714</v>
      </c>
      <c r="B171" s="202">
        <v>0</v>
      </c>
    </row>
    <row r="172" s="179" customFormat="1" ht="18" customHeight="1" spans="1:2">
      <c r="A172" s="173" t="s">
        <v>807</v>
      </c>
      <c r="B172" s="202">
        <v>0</v>
      </c>
    </row>
    <row r="173" s="179" customFormat="1" ht="18" customHeight="1" spans="1:2">
      <c r="A173" s="173" t="s">
        <v>721</v>
      </c>
      <c r="B173" s="202">
        <v>0</v>
      </c>
    </row>
    <row r="174" s="179" customFormat="1" ht="18" customHeight="1" spans="1:2">
      <c r="A174" s="173" t="s">
        <v>808</v>
      </c>
      <c r="B174" s="202">
        <v>0</v>
      </c>
    </row>
    <row r="175" s="179" customFormat="1" ht="18" customHeight="1" spans="1:2">
      <c r="A175" s="232" t="s">
        <v>809</v>
      </c>
      <c r="B175" s="202">
        <f>SUM(B176:B181)</f>
        <v>3760</v>
      </c>
    </row>
    <row r="176" s="179" customFormat="1" ht="18" customHeight="1" spans="1:2">
      <c r="A176" s="173" t="s">
        <v>712</v>
      </c>
      <c r="B176" s="202">
        <v>836</v>
      </c>
    </row>
    <row r="177" s="179" customFormat="1" ht="18" customHeight="1" spans="1:2">
      <c r="A177" s="173" t="s">
        <v>713</v>
      </c>
      <c r="B177" s="202">
        <v>1174</v>
      </c>
    </row>
    <row r="178" s="179" customFormat="1" ht="18" customHeight="1" spans="1:2">
      <c r="A178" s="173" t="s">
        <v>714</v>
      </c>
      <c r="B178" s="202">
        <v>0</v>
      </c>
    </row>
    <row r="179" s="179" customFormat="1" ht="18" customHeight="1" spans="1:2">
      <c r="A179" s="173" t="s">
        <v>810</v>
      </c>
      <c r="B179" s="202">
        <v>0</v>
      </c>
    </row>
    <row r="180" s="179" customFormat="1" ht="18" customHeight="1" spans="1:2">
      <c r="A180" s="173" t="s">
        <v>721</v>
      </c>
      <c r="B180" s="202">
        <v>0</v>
      </c>
    </row>
    <row r="181" s="179" customFormat="1" ht="18" customHeight="1" spans="1:2">
      <c r="A181" s="173" t="s">
        <v>811</v>
      </c>
      <c r="B181" s="202">
        <v>1750</v>
      </c>
    </row>
    <row r="182" s="179" customFormat="1" ht="18" customHeight="1" spans="1:2">
      <c r="A182" s="232" t="s">
        <v>812</v>
      </c>
      <c r="B182" s="202">
        <f>SUM(B183:B188)</f>
        <v>1461</v>
      </c>
    </row>
    <row r="183" s="179" customFormat="1" ht="18" customHeight="1" spans="1:2">
      <c r="A183" s="173" t="s">
        <v>712</v>
      </c>
      <c r="B183" s="202">
        <v>700</v>
      </c>
    </row>
    <row r="184" s="179" customFormat="1" ht="18" customHeight="1" spans="1:2">
      <c r="A184" s="173" t="s">
        <v>713</v>
      </c>
      <c r="B184" s="202">
        <v>761</v>
      </c>
    </row>
    <row r="185" s="179" customFormat="1" ht="18" customHeight="1" spans="1:2">
      <c r="A185" s="173" t="s">
        <v>714</v>
      </c>
      <c r="B185" s="202">
        <v>0</v>
      </c>
    </row>
    <row r="186" s="179" customFormat="1" ht="18" customHeight="1" spans="1:2">
      <c r="A186" s="173" t="s">
        <v>813</v>
      </c>
      <c r="B186" s="202">
        <v>0</v>
      </c>
    </row>
    <row r="187" s="179" customFormat="1" ht="18" customHeight="1" spans="1:2">
      <c r="A187" s="173" t="s">
        <v>721</v>
      </c>
      <c r="B187" s="202">
        <v>0</v>
      </c>
    </row>
    <row r="188" s="179" customFormat="1" ht="18" customHeight="1" spans="1:2">
      <c r="A188" s="173" t="s">
        <v>814</v>
      </c>
      <c r="B188" s="202">
        <v>0</v>
      </c>
    </row>
    <row r="189" s="179" customFormat="1" ht="18" customHeight="1" spans="1:2">
      <c r="A189" s="232" t="s">
        <v>815</v>
      </c>
      <c r="B189" s="202">
        <f>SUM(B190:B196)</f>
        <v>908</v>
      </c>
    </row>
    <row r="190" s="179" customFormat="1" ht="18" customHeight="1" spans="1:2">
      <c r="A190" s="173" t="s">
        <v>712</v>
      </c>
      <c r="B190" s="202">
        <v>512</v>
      </c>
    </row>
    <row r="191" s="179" customFormat="1" ht="18" customHeight="1" spans="1:2">
      <c r="A191" s="173" t="s">
        <v>713</v>
      </c>
      <c r="B191" s="202">
        <v>396</v>
      </c>
    </row>
    <row r="192" s="179" customFormat="1" ht="18" customHeight="1" spans="1:2">
      <c r="A192" s="173" t="s">
        <v>714</v>
      </c>
      <c r="B192" s="202">
        <v>0</v>
      </c>
    </row>
    <row r="193" s="179" customFormat="1" ht="18" customHeight="1" spans="1:2">
      <c r="A193" s="173" t="s">
        <v>816</v>
      </c>
      <c r="B193" s="202">
        <v>0</v>
      </c>
    </row>
    <row r="194" s="179" customFormat="1" ht="18" customHeight="1" spans="1:2">
      <c r="A194" s="173" t="s">
        <v>817</v>
      </c>
      <c r="B194" s="202">
        <v>0</v>
      </c>
    </row>
    <row r="195" s="179" customFormat="1" ht="18" customHeight="1" spans="1:2">
      <c r="A195" s="173" t="s">
        <v>721</v>
      </c>
      <c r="B195" s="202">
        <v>0</v>
      </c>
    </row>
    <row r="196" s="179" customFormat="1" ht="18" customHeight="1" spans="1:2">
      <c r="A196" s="173" t="s">
        <v>818</v>
      </c>
      <c r="B196" s="202">
        <v>0</v>
      </c>
    </row>
    <row r="197" s="179" customFormat="1" ht="18" customHeight="1" spans="1:2">
      <c r="A197" s="232" t="s">
        <v>819</v>
      </c>
      <c r="B197" s="202">
        <f>SUM(B198:B202)</f>
        <v>246</v>
      </c>
    </row>
    <row r="198" s="179" customFormat="1" ht="18" customHeight="1" spans="1:2">
      <c r="A198" s="173" t="s">
        <v>712</v>
      </c>
      <c r="B198" s="202">
        <v>195</v>
      </c>
    </row>
    <row r="199" s="179" customFormat="1" ht="18" customHeight="1" spans="1:2">
      <c r="A199" s="173" t="s">
        <v>713</v>
      </c>
      <c r="B199" s="202">
        <v>4</v>
      </c>
    </row>
    <row r="200" s="179" customFormat="1" ht="18" customHeight="1" spans="1:2">
      <c r="A200" s="173" t="s">
        <v>714</v>
      </c>
      <c r="B200" s="202">
        <v>0</v>
      </c>
    </row>
    <row r="201" s="179" customFormat="1" ht="18" customHeight="1" spans="1:2">
      <c r="A201" s="173" t="s">
        <v>721</v>
      </c>
      <c r="B201" s="202">
        <v>0</v>
      </c>
    </row>
    <row r="202" s="179" customFormat="1" ht="18" customHeight="1" spans="1:2">
      <c r="A202" s="173" t="s">
        <v>820</v>
      </c>
      <c r="B202" s="202">
        <v>47</v>
      </c>
    </row>
    <row r="203" s="179" customFormat="1" ht="18" customHeight="1" spans="1:2">
      <c r="A203" s="232" t="s">
        <v>821</v>
      </c>
      <c r="B203" s="202">
        <f>SUM(B204:B208)</f>
        <v>10</v>
      </c>
    </row>
    <row r="204" s="179" customFormat="1" ht="18" customHeight="1" spans="1:2">
      <c r="A204" s="173" t="s">
        <v>712</v>
      </c>
      <c r="B204" s="202">
        <v>0</v>
      </c>
    </row>
    <row r="205" s="179" customFormat="1" ht="18" customHeight="1" spans="1:2">
      <c r="A205" s="173" t="s">
        <v>713</v>
      </c>
      <c r="B205" s="202">
        <v>10</v>
      </c>
    </row>
    <row r="206" s="179" customFormat="1" ht="18" customHeight="1" spans="1:2">
      <c r="A206" s="173" t="s">
        <v>714</v>
      </c>
      <c r="B206" s="202">
        <v>0</v>
      </c>
    </row>
    <row r="207" s="179" customFormat="1" ht="18" customHeight="1" spans="1:2">
      <c r="A207" s="173" t="s">
        <v>721</v>
      </c>
      <c r="B207" s="202">
        <v>0</v>
      </c>
    </row>
    <row r="208" s="179" customFormat="1" ht="18" customHeight="1" spans="1:2">
      <c r="A208" s="173" t="s">
        <v>822</v>
      </c>
      <c r="B208" s="202">
        <v>0</v>
      </c>
    </row>
    <row r="209" s="179" customFormat="1" ht="18" customHeight="1" spans="1:2">
      <c r="A209" s="232" t="s">
        <v>823</v>
      </c>
      <c r="B209" s="202">
        <f>SUM(B210:B215)</f>
        <v>0</v>
      </c>
    </row>
    <row r="210" s="179" customFormat="1" ht="18" customHeight="1" spans="1:2">
      <c r="A210" s="173" t="s">
        <v>712</v>
      </c>
      <c r="B210" s="202">
        <v>0</v>
      </c>
    </row>
    <row r="211" s="179" customFormat="1" ht="18" customHeight="1" spans="1:2">
      <c r="A211" s="173" t="s">
        <v>713</v>
      </c>
      <c r="B211" s="202">
        <v>0</v>
      </c>
    </row>
    <row r="212" s="179" customFormat="1" ht="18" customHeight="1" spans="1:2">
      <c r="A212" s="173" t="s">
        <v>714</v>
      </c>
      <c r="B212" s="202">
        <v>0</v>
      </c>
    </row>
    <row r="213" s="179" customFormat="1" ht="18" customHeight="1" spans="1:2">
      <c r="A213" s="173" t="s">
        <v>824</v>
      </c>
      <c r="B213" s="202">
        <v>0</v>
      </c>
    </row>
    <row r="214" s="179" customFormat="1" ht="18" customHeight="1" spans="1:2">
      <c r="A214" s="173" t="s">
        <v>721</v>
      </c>
      <c r="B214" s="202">
        <v>0</v>
      </c>
    </row>
    <row r="215" s="179" customFormat="1" ht="18" customHeight="1" spans="1:2">
      <c r="A215" s="173" t="s">
        <v>825</v>
      </c>
      <c r="B215" s="202">
        <v>0</v>
      </c>
    </row>
    <row r="216" s="179" customFormat="1" ht="18" customHeight="1" spans="1:2">
      <c r="A216" s="232" t="s">
        <v>826</v>
      </c>
      <c r="B216" s="202">
        <f>SUM(B217:B230)</f>
        <v>5742</v>
      </c>
    </row>
    <row r="217" s="179" customFormat="1" ht="18" customHeight="1" spans="1:2">
      <c r="A217" s="173" t="s">
        <v>712</v>
      </c>
      <c r="B217" s="202">
        <v>2768</v>
      </c>
    </row>
    <row r="218" s="179" customFormat="1" ht="18" customHeight="1" spans="1:2">
      <c r="A218" s="173" t="s">
        <v>713</v>
      </c>
      <c r="B218" s="202">
        <v>143</v>
      </c>
    </row>
    <row r="219" s="179" customFormat="1" ht="18" customHeight="1" spans="1:2">
      <c r="A219" s="173" t="s">
        <v>714</v>
      </c>
      <c r="B219" s="202">
        <v>0</v>
      </c>
    </row>
    <row r="220" s="179" customFormat="1" ht="18" customHeight="1" spans="1:2">
      <c r="A220" s="173" t="s">
        <v>827</v>
      </c>
      <c r="B220" s="202">
        <v>40</v>
      </c>
    </row>
    <row r="221" s="179" customFormat="1" ht="18" customHeight="1" spans="1:2">
      <c r="A221" s="173" t="s">
        <v>828</v>
      </c>
      <c r="B221" s="202">
        <v>60</v>
      </c>
    </row>
    <row r="222" s="179" customFormat="1" ht="18" customHeight="1" spans="1:2">
      <c r="A222" s="173" t="s">
        <v>753</v>
      </c>
      <c r="B222" s="202">
        <v>0</v>
      </c>
    </row>
    <row r="223" s="179" customFormat="1" ht="18" customHeight="1" spans="1:2">
      <c r="A223" s="173" t="s">
        <v>829</v>
      </c>
      <c r="B223" s="202">
        <v>0</v>
      </c>
    </row>
    <row r="224" s="179" customFormat="1" ht="18" customHeight="1" spans="1:2">
      <c r="A224" s="173" t="s">
        <v>830</v>
      </c>
      <c r="B224" s="202">
        <v>40</v>
      </c>
    </row>
    <row r="225" s="179" customFormat="1" ht="18" customHeight="1" spans="1:2">
      <c r="A225" s="173" t="s">
        <v>831</v>
      </c>
      <c r="B225" s="202">
        <v>0</v>
      </c>
    </row>
    <row r="226" s="179" customFormat="1" ht="18" customHeight="1" spans="1:2">
      <c r="A226" s="173" t="s">
        <v>832</v>
      </c>
      <c r="B226" s="202">
        <v>0</v>
      </c>
    </row>
    <row r="227" s="179" customFormat="1" ht="18" customHeight="1" spans="1:2">
      <c r="A227" s="173" t="s">
        <v>833</v>
      </c>
      <c r="B227" s="202">
        <v>370</v>
      </c>
    </row>
    <row r="228" s="179" customFormat="1" ht="18" customHeight="1" spans="1:2">
      <c r="A228" s="173" t="s">
        <v>834</v>
      </c>
      <c r="B228" s="202">
        <v>784</v>
      </c>
    </row>
    <row r="229" s="179" customFormat="1" ht="18" customHeight="1" spans="1:2">
      <c r="A229" s="173" t="s">
        <v>721</v>
      </c>
      <c r="B229" s="202">
        <v>977</v>
      </c>
    </row>
    <row r="230" s="179" customFormat="1" ht="18" customHeight="1" spans="1:2">
      <c r="A230" s="173" t="s">
        <v>835</v>
      </c>
      <c r="B230" s="202">
        <v>560</v>
      </c>
    </row>
    <row r="231" s="179" customFormat="1" ht="18" customHeight="1" spans="1:2">
      <c r="A231" s="232" t="s">
        <v>836</v>
      </c>
      <c r="B231" s="202">
        <f>SUM(B232:B233)</f>
        <v>0</v>
      </c>
    </row>
    <row r="232" s="179" customFormat="1" ht="18" customHeight="1" spans="1:2">
      <c r="A232" s="173" t="s">
        <v>837</v>
      </c>
      <c r="B232" s="202">
        <v>0</v>
      </c>
    </row>
    <row r="233" s="179" customFormat="1" ht="18" customHeight="1" spans="1:2">
      <c r="A233" s="173" t="s">
        <v>838</v>
      </c>
      <c r="B233" s="202">
        <v>0</v>
      </c>
    </row>
    <row r="234" s="179" customFormat="1" ht="18" customHeight="1" spans="1:2">
      <c r="A234" s="232" t="s">
        <v>839</v>
      </c>
      <c r="B234" s="202">
        <f>SUM(B235,B242,B245,B248,B254,B259,B261,B266,B272)</f>
        <v>0</v>
      </c>
    </row>
    <row r="235" s="179" customFormat="1" ht="18" customHeight="1" spans="1:2">
      <c r="A235" s="232" t="s">
        <v>840</v>
      </c>
      <c r="B235" s="202">
        <f>SUM(B236:B241)</f>
        <v>0</v>
      </c>
    </row>
    <row r="236" s="179" customFormat="1" ht="18" customHeight="1" spans="1:2">
      <c r="A236" s="173" t="s">
        <v>712</v>
      </c>
      <c r="B236" s="202">
        <v>0</v>
      </c>
    </row>
    <row r="237" s="179" customFormat="1" ht="18" customHeight="1" spans="1:2">
      <c r="A237" s="173" t="s">
        <v>713</v>
      </c>
      <c r="B237" s="202">
        <v>0</v>
      </c>
    </row>
    <row r="238" s="179" customFormat="1" ht="18" customHeight="1" spans="1:2">
      <c r="A238" s="173" t="s">
        <v>714</v>
      </c>
      <c r="B238" s="202">
        <v>0</v>
      </c>
    </row>
    <row r="239" s="179" customFormat="1" ht="18" customHeight="1" spans="1:2">
      <c r="A239" s="173" t="s">
        <v>807</v>
      </c>
      <c r="B239" s="202">
        <v>0</v>
      </c>
    </row>
    <row r="240" s="179" customFormat="1" ht="18" customHeight="1" spans="1:2">
      <c r="A240" s="173" t="s">
        <v>721</v>
      </c>
      <c r="B240" s="202">
        <v>0</v>
      </c>
    </row>
    <row r="241" s="179" customFormat="1" ht="18" customHeight="1" spans="1:2">
      <c r="A241" s="173" t="s">
        <v>841</v>
      </c>
      <c r="B241" s="202">
        <v>0</v>
      </c>
    </row>
    <row r="242" s="179" customFormat="1" ht="18" customHeight="1" spans="1:2">
      <c r="A242" s="232" t="s">
        <v>842</v>
      </c>
      <c r="B242" s="202">
        <f>SUM(B243:B244)</f>
        <v>0</v>
      </c>
    </row>
    <row r="243" s="179" customFormat="1" ht="18" customHeight="1" spans="1:2">
      <c r="A243" s="173" t="s">
        <v>843</v>
      </c>
      <c r="B243" s="202">
        <v>0</v>
      </c>
    </row>
    <row r="244" s="179" customFormat="1" ht="18" customHeight="1" spans="1:2">
      <c r="A244" s="173" t="s">
        <v>844</v>
      </c>
      <c r="B244" s="202">
        <v>0</v>
      </c>
    </row>
    <row r="245" s="179" customFormat="1" ht="18" customHeight="1" spans="1:2">
      <c r="A245" s="232" t="s">
        <v>845</v>
      </c>
      <c r="B245" s="202">
        <f>SUM(B246:B247)</f>
        <v>0</v>
      </c>
    </row>
    <row r="246" s="179" customFormat="1" ht="18" customHeight="1" spans="1:2">
      <c r="A246" s="173" t="s">
        <v>846</v>
      </c>
      <c r="B246" s="202">
        <v>0</v>
      </c>
    </row>
    <row r="247" s="179" customFormat="1" ht="18" customHeight="1" spans="1:2">
      <c r="A247" s="173" t="s">
        <v>847</v>
      </c>
      <c r="B247" s="202">
        <v>0</v>
      </c>
    </row>
    <row r="248" s="179" customFormat="1" ht="18" customHeight="1" spans="1:2">
      <c r="A248" s="232" t="s">
        <v>848</v>
      </c>
      <c r="B248" s="202">
        <f>SUM(B249:B253)</f>
        <v>0</v>
      </c>
    </row>
    <row r="249" s="179" customFormat="1" ht="18" customHeight="1" spans="1:2">
      <c r="A249" s="173" t="s">
        <v>849</v>
      </c>
      <c r="B249" s="202">
        <v>0</v>
      </c>
    </row>
    <row r="250" s="179" customFormat="1" ht="18" customHeight="1" spans="1:2">
      <c r="A250" s="173" t="s">
        <v>850</v>
      </c>
      <c r="B250" s="202">
        <v>0</v>
      </c>
    </row>
    <row r="251" s="179" customFormat="1" ht="18" customHeight="1" spans="1:2">
      <c r="A251" s="173" t="s">
        <v>851</v>
      </c>
      <c r="B251" s="202">
        <v>0</v>
      </c>
    </row>
    <row r="252" s="179" customFormat="1" ht="18" customHeight="1" spans="1:2">
      <c r="A252" s="173" t="s">
        <v>852</v>
      </c>
      <c r="B252" s="202">
        <v>0</v>
      </c>
    </row>
    <row r="253" s="179" customFormat="1" ht="18" customHeight="1" spans="1:2">
      <c r="A253" s="173" t="s">
        <v>853</v>
      </c>
      <c r="B253" s="202">
        <v>0</v>
      </c>
    </row>
    <row r="254" s="179" customFormat="1" ht="18" customHeight="1" spans="1:2">
      <c r="A254" s="232" t="s">
        <v>854</v>
      </c>
      <c r="B254" s="202">
        <f>SUM(B255:B258)</f>
        <v>0</v>
      </c>
    </row>
    <row r="255" s="179" customFormat="1" ht="18" customHeight="1" spans="1:2">
      <c r="A255" s="173" t="s">
        <v>855</v>
      </c>
      <c r="B255" s="202">
        <v>0</v>
      </c>
    </row>
    <row r="256" s="179" customFormat="1" ht="18" customHeight="1" spans="1:2">
      <c r="A256" s="173" t="s">
        <v>856</v>
      </c>
      <c r="B256" s="202">
        <v>0</v>
      </c>
    </row>
    <row r="257" s="179" customFormat="1" ht="18" customHeight="1" spans="1:2">
      <c r="A257" s="173" t="s">
        <v>857</v>
      </c>
      <c r="B257" s="202">
        <v>0</v>
      </c>
    </row>
    <row r="258" s="179" customFormat="1" ht="18" customHeight="1" spans="1:2">
      <c r="A258" s="173" t="s">
        <v>858</v>
      </c>
      <c r="B258" s="202">
        <v>0</v>
      </c>
    </row>
    <row r="259" s="179" customFormat="1" ht="18" customHeight="1" spans="1:2">
      <c r="A259" s="232" t="s">
        <v>859</v>
      </c>
      <c r="B259" s="202">
        <f>B260</f>
        <v>0</v>
      </c>
    </row>
    <row r="260" s="179" customFormat="1" ht="18" customHeight="1" spans="1:2">
      <c r="A260" s="173" t="s">
        <v>860</v>
      </c>
      <c r="B260" s="202">
        <v>0</v>
      </c>
    </row>
    <row r="261" s="179" customFormat="1" ht="18" customHeight="1" spans="1:2">
      <c r="A261" s="232" t="s">
        <v>861</v>
      </c>
      <c r="B261" s="202">
        <f>SUM(B262:B265)</f>
        <v>0</v>
      </c>
    </row>
    <row r="262" s="179" customFormat="1" ht="18" customHeight="1" spans="1:2">
      <c r="A262" s="173" t="s">
        <v>862</v>
      </c>
      <c r="B262" s="202">
        <v>0</v>
      </c>
    </row>
    <row r="263" s="179" customFormat="1" ht="18" customHeight="1" spans="1:2">
      <c r="A263" s="173" t="s">
        <v>863</v>
      </c>
      <c r="B263" s="202">
        <v>0</v>
      </c>
    </row>
    <row r="264" s="179" customFormat="1" ht="18" customHeight="1" spans="1:2">
      <c r="A264" s="173" t="s">
        <v>864</v>
      </c>
      <c r="B264" s="202">
        <v>0</v>
      </c>
    </row>
    <row r="265" s="179" customFormat="1" ht="18" customHeight="1" spans="1:2">
      <c r="A265" s="173" t="s">
        <v>865</v>
      </c>
      <c r="B265" s="202">
        <v>0</v>
      </c>
    </row>
    <row r="266" s="179" customFormat="1" ht="18" customHeight="1" spans="1:2">
      <c r="A266" s="232" t="s">
        <v>866</v>
      </c>
      <c r="B266" s="202">
        <f>SUM(B267:B271)</f>
        <v>0</v>
      </c>
    </row>
    <row r="267" s="179" customFormat="1" ht="18" customHeight="1" spans="1:2">
      <c r="A267" s="173" t="s">
        <v>712</v>
      </c>
      <c r="B267" s="202">
        <v>0</v>
      </c>
    </row>
    <row r="268" s="179" customFormat="1" ht="18" customHeight="1" spans="1:2">
      <c r="A268" s="173" t="s">
        <v>713</v>
      </c>
      <c r="B268" s="202">
        <v>0</v>
      </c>
    </row>
    <row r="269" s="179" customFormat="1" ht="18" customHeight="1" spans="1:2">
      <c r="A269" s="173" t="s">
        <v>714</v>
      </c>
      <c r="B269" s="202">
        <v>0</v>
      </c>
    </row>
    <row r="270" s="179" customFormat="1" ht="18" customHeight="1" spans="1:2">
      <c r="A270" s="173" t="s">
        <v>721</v>
      </c>
      <c r="B270" s="202">
        <v>0</v>
      </c>
    </row>
    <row r="271" s="179" customFormat="1" ht="18" customHeight="1" spans="1:2">
      <c r="A271" s="173" t="s">
        <v>867</v>
      </c>
      <c r="B271" s="202">
        <v>0</v>
      </c>
    </row>
    <row r="272" s="179" customFormat="1" ht="18" customHeight="1" spans="1:2">
      <c r="A272" s="232" t="s">
        <v>868</v>
      </c>
      <c r="B272" s="202">
        <f>B273</f>
        <v>0</v>
      </c>
    </row>
    <row r="273" s="179" customFormat="1" ht="18" customHeight="1" spans="1:2">
      <c r="A273" s="173" t="s">
        <v>869</v>
      </c>
      <c r="B273" s="202">
        <v>0</v>
      </c>
    </row>
    <row r="274" s="179" customFormat="1" ht="18" customHeight="1" spans="1:2">
      <c r="A274" s="232" t="s">
        <v>870</v>
      </c>
      <c r="B274" s="202">
        <f>SUM(B275,B279,B281,B283,B291)</f>
        <v>3157</v>
      </c>
    </row>
    <row r="275" s="179" customFormat="1" ht="18" customHeight="1" spans="1:2">
      <c r="A275" s="232" t="s">
        <v>871</v>
      </c>
      <c r="B275" s="202">
        <f>SUM(B276:B278)</f>
        <v>0</v>
      </c>
    </row>
    <row r="276" s="179" customFormat="1" ht="18" customHeight="1" spans="1:2">
      <c r="A276" s="173" t="s">
        <v>872</v>
      </c>
      <c r="B276" s="202">
        <v>0</v>
      </c>
    </row>
    <row r="277" s="179" customFormat="1" ht="18" customHeight="1" spans="1:2">
      <c r="A277" s="173" t="s">
        <v>873</v>
      </c>
      <c r="B277" s="202">
        <v>0</v>
      </c>
    </row>
    <row r="278" s="179" customFormat="1" ht="18" customHeight="1" spans="1:2">
      <c r="A278" s="173" t="s">
        <v>874</v>
      </c>
      <c r="B278" s="202">
        <v>0</v>
      </c>
    </row>
    <row r="279" s="179" customFormat="1" ht="18" customHeight="1" spans="1:2">
      <c r="A279" s="232" t="s">
        <v>875</v>
      </c>
      <c r="B279" s="202">
        <f>B280</f>
        <v>0</v>
      </c>
    </row>
    <row r="280" s="179" customFormat="1" ht="18" customHeight="1" spans="1:2">
      <c r="A280" s="173" t="s">
        <v>876</v>
      </c>
      <c r="B280" s="202">
        <v>0</v>
      </c>
    </row>
    <row r="281" s="179" customFormat="1" ht="18" customHeight="1" spans="1:2">
      <c r="A281" s="232" t="s">
        <v>877</v>
      </c>
      <c r="B281" s="202">
        <f>B282</f>
        <v>0</v>
      </c>
    </row>
    <row r="282" s="179" customFormat="1" ht="18" customHeight="1" spans="1:2">
      <c r="A282" s="173" t="s">
        <v>878</v>
      </c>
      <c r="B282" s="202">
        <v>0</v>
      </c>
    </row>
    <row r="283" s="179" customFormat="1" ht="18" customHeight="1" spans="1:2">
      <c r="A283" s="232" t="s">
        <v>879</v>
      </c>
      <c r="B283" s="202">
        <f>SUM(B284:B290)</f>
        <v>2788</v>
      </c>
    </row>
    <row r="284" s="179" customFormat="1" ht="18" customHeight="1" spans="1:2">
      <c r="A284" s="173" t="s">
        <v>880</v>
      </c>
      <c r="B284" s="202">
        <v>30</v>
      </c>
    </row>
    <row r="285" s="179" customFormat="1" ht="18" customHeight="1" spans="1:2">
      <c r="A285" s="173" t="s">
        <v>881</v>
      </c>
      <c r="B285" s="202">
        <v>0</v>
      </c>
    </row>
    <row r="286" s="179" customFormat="1" ht="18" customHeight="1" spans="1:2">
      <c r="A286" s="173" t="s">
        <v>882</v>
      </c>
      <c r="B286" s="202">
        <v>1790</v>
      </c>
    </row>
    <row r="287" s="179" customFormat="1" ht="18" customHeight="1" spans="1:2">
      <c r="A287" s="173" t="s">
        <v>883</v>
      </c>
      <c r="B287" s="202">
        <v>0</v>
      </c>
    </row>
    <row r="288" s="179" customFormat="1" ht="18" customHeight="1" spans="1:2">
      <c r="A288" s="173" t="s">
        <v>884</v>
      </c>
      <c r="B288" s="202">
        <v>312</v>
      </c>
    </row>
    <row r="289" s="179" customFormat="1" ht="18" customHeight="1" spans="1:2">
      <c r="A289" s="173" t="s">
        <v>885</v>
      </c>
      <c r="B289" s="202">
        <v>0</v>
      </c>
    </row>
    <row r="290" s="179" customFormat="1" ht="18" customHeight="1" spans="1:2">
      <c r="A290" s="173" t="s">
        <v>886</v>
      </c>
      <c r="B290" s="202">
        <v>656</v>
      </c>
    </row>
    <row r="291" s="179" customFormat="1" ht="18" customHeight="1" spans="1:2">
      <c r="A291" s="232" t="s">
        <v>887</v>
      </c>
      <c r="B291" s="202">
        <f>B292</f>
        <v>369</v>
      </c>
    </row>
    <row r="292" s="179" customFormat="1" ht="18" customHeight="1" spans="1:2">
      <c r="A292" s="173" t="s">
        <v>888</v>
      </c>
      <c r="B292" s="202">
        <v>369</v>
      </c>
    </row>
    <row r="293" s="179" customFormat="1" ht="18" customHeight="1" spans="1:2">
      <c r="A293" s="232" t="s">
        <v>889</v>
      </c>
      <c r="B293" s="202">
        <f>SUM(B294,B297,B308,B315,B323,B332,B346,B356,B366,B374,B380)</f>
        <v>43948</v>
      </c>
    </row>
    <row r="294" s="179" customFormat="1" ht="18" customHeight="1" spans="1:2">
      <c r="A294" s="232" t="s">
        <v>890</v>
      </c>
      <c r="B294" s="202">
        <f>SUM(B295:B296)</f>
        <v>0</v>
      </c>
    </row>
    <row r="295" s="179" customFormat="1" ht="18" customHeight="1" spans="1:2">
      <c r="A295" s="173" t="s">
        <v>891</v>
      </c>
      <c r="B295" s="202">
        <v>0</v>
      </c>
    </row>
    <row r="296" s="179" customFormat="1" ht="18" customHeight="1" spans="1:2">
      <c r="A296" s="173" t="s">
        <v>892</v>
      </c>
      <c r="B296" s="202">
        <v>0</v>
      </c>
    </row>
    <row r="297" s="179" customFormat="1" ht="18" customHeight="1" spans="1:2">
      <c r="A297" s="232" t="s">
        <v>893</v>
      </c>
      <c r="B297" s="202">
        <f>SUM(B298:B307)</f>
        <v>42245</v>
      </c>
    </row>
    <row r="298" s="179" customFormat="1" ht="18" customHeight="1" spans="1:2">
      <c r="A298" s="173" t="s">
        <v>712</v>
      </c>
      <c r="B298" s="202">
        <v>11102</v>
      </c>
    </row>
    <row r="299" s="179" customFormat="1" ht="18" customHeight="1" spans="1:2">
      <c r="A299" s="173" t="s">
        <v>713</v>
      </c>
      <c r="B299" s="202">
        <v>31038</v>
      </c>
    </row>
    <row r="300" s="179" customFormat="1" ht="18" customHeight="1" spans="1:2">
      <c r="A300" s="173" t="s">
        <v>714</v>
      </c>
      <c r="B300" s="202">
        <v>0</v>
      </c>
    </row>
    <row r="301" s="179" customFormat="1" ht="18" customHeight="1" spans="1:2">
      <c r="A301" s="173" t="s">
        <v>753</v>
      </c>
      <c r="B301" s="202">
        <v>0</v>
      </c>
    </row>
    <row r="302" s="179" customFormat="1" ht="18" customHeight="1" spans="1:2">
      <c r="A302" s="173" t="s">
        <v>894</v>
      </c>
      <c r="B302" s="202">
        <v>0</v>
      </c>
    </row>
    <row r="303" s="179" customFormat="1" ht="18" customHeight="1" spans="1:2">
      <c r="A303" s="173" t="s">
        <v>895</v>
      </c>
      <c r="B303" s="202">
        <v>0</v>
      </c>
    </row>
    <row r="304" s="179" customFormat="1" ht="18" customHeight="1" spans="1:2">
      <c r="A304" s="173" t="s">
        <v>896</v>
      </c>
      <c r="B304" s="202">
        <v>0</v>
      </c>
    </row>
    <row r="305" s="179" customFormat="1" ht="18" customHeight="1" spans="1:2">
      <c r="A305" s="173" t="s">
        <v>897</v>
      </c>
      <c r="B305" s="202">
        <v>0</v>
      </c>
    </row>
    <row r="306" s="179" customFormat="1" ht="18" customHeight="1" spans="1:2">
      <c r="A306" s="173" t="s">
        <v>721</v>
      </c>
      <c r="B306" s="202">
        <v>0</v>
      </c>
    </row>
    <row r="307" s="179" customFormat="1" ht="18" customHeight="1" spans="1:2">
      <c r="A307" s="173" t="s">
        <v>898</v>
      </c>
      <c r="B307" s="202">
        <v>105</v>
      </c>
    </row>
    <row r="308" s="179" customFormat="1" ht="18" customHeight="1" spans="1:2">
      <c r="A308" s="232" t="s">
        <v>899</v>
      </c>
      <c r="B308" s="202">
        <f>SUM(B309:B314)</f>
        <v>160</v>
      </c>
    </row>
    <row r="309" s="179" customFormat="1" ht="18" customHeight="1" spans="1:2">
      <c r="A309" s="173" t="s">
        <v>712</v>
      </c>
      <c r="B309" s="202">
        <v>0</v>
      </c>
    </row>
    <row r="310" s="179" customFormat="1" ht="18" customHeight="1" spans="1:2">
      <c r="A310" s="173" t="s">
        <v>713</v>
      </c>
      <c r="B310" s="202">
        <v>0</v>
      </c>
    </row>
    <row r="311" s="179" customFormat="1" ht="18" customHeight="1" spans="1:2">
      <c r="A311" s="173" t="s">
        <v>714</v>
      </c>
      <c r="B311" s="202">
        <v>0</v>
      </c>
    </row>
    <row r="312" s="179" customFormat="1" ht="18" customHeight="1" spans="1:2">
      <c r="A312" s="173" t="s">
        <v>900</v>
      </c>
      <c r="B312" s="202">
        <v>0</v>
      </c>
    </row>
    <row r="313" s="179" customFormat="1" ht="18" customHeight="1" spans="1:2">
      <c r="A313" s="173" t="s">
        <v>721</v>
      </c>
      <c r="B313" s="202">
        <v>0</v>
      </c>
    </row>
    <row r="314" s="179" customFormat="1" ht="18" customHeight="1" spans="1:2">
      <c r="A314" s="173" t="s">
        <v>901</v>
      </c>
      <c r="B314" s="202">
        <v>160</v>
      </c>
    </row>
    <row r="315" s="179" customFormat="1" ht="18" customHeight="1" spans="1:2">
      <c r="A315" s="232" t="s">
        <v>902</v>
      </c>
      <c r="B315" s="202">
        <f>SUM(B316:B322)</f>
        <v>0</v>
      </c>
    </row>
    <row r="316" s="179" customFormat="1" ht="18" customHeight="1" spans="1:2">
      <c r="A316" s="173" t="s">
        <v>712</v>
      </c>
      <c r="B316" s="202">
        <v>0</v>
      </c>
    </row>
    <row r="317" s="179" customFormat="1" ht="18" customHeight="1" spans="1:2">
      <c r="A317" s="173" t="s">
        <v>713</v>
      </c>
      <c r="B317" s="202">
        <v>0</v>
      </c>
    </row>
    <row r="318" s="179" customFormat="1" ht="18" customHeight="1" spans="1:2">
      <c r="A318" s="173" t="s">
        <v>714</v>
      </c>
      <c r="B318" s="202">
        <v>0</v>
      </c>
    </row>
    <row r="319" s="179" customFormat="1" ht="18" customHeight="1" spans="1:2">
      <c r="A319" s="173" t="s">
        <v>903</v>
      </c>
      <c r="B319" s="202">
        <v>0</v>
      </c>
    </row>
    <row r="320" s="179" customFormat="1" ht="18" customHeight="1" spans="1:2">
      <c r="A320" s="173" t="s">
        <v>904</v>
      </c>
      <c r="B320" s="202">
        <v>0</v>
      </c>
    </row>
    <row r="321" s="179" customFormat="1" ht="18" customHeight="1" spans="1:2">
      <c r="A321" s="173" t="s">
        <v>721</v>
      </c>
      <c r="B321" s="202">
        <v>0</v>
      </c>
    </row>
    <row r="322" s="179" customFormat="1" ht="18" customHeight="1" spans="1:2">
      <c r="A322" s="173" t="s">
        <v>905</v>
      </c>
      <c r="B322" s="202">
        <v>0</v>
      </c>
    </row>
    <row r="323" s="179" customFormat="1" ht="18" customHeight="1" spans="1:2">
      <c r="A323" s="232" t="s">
        <v>906</v>
      </c>
      <c r="B323" s="202">
        <f>SUM(B324:B331)</f>
        <v>0</v>
      </c>
    </row>
    <row r="324" s="179" customFormat="1" ht="18" customHeight="1" spans="1:2">
      <c r="A324" s="173" t="s">
        <v>712</v>
      </c>
      <c r="B324" s="202">
        <v>0</v>
      </c>
    </row>
    <row r="325" s="179" customFormat="1" ht="18" customHeight="1" spans="1:2">
      <c r="A325" s="173" t="s">
        <v>713</v>
      </c>
      <c r="B325" s="202">
        <v>0</v>
      </c>
    </row>
    <row r="326" s="179" customFormat="1" ht="18" customHeight="1" spans="1:2">
      <c r="A326" s="173" t="s">
        <v>714</v>
      </c>
      <c r="B326" s="202">
        <v>0</v>
      </c>
    </row>
    <row r="327" s="179" customFormat="1" ht="18" customHeight="1" spans="1:2">
      <c r="A327" s="173" t="s">
        <v>907</v>
      </c>
      <c r="B327" s="202">
        <v>0</v>
      </c>
    </row>
    <row r="328" s="179" customFormat="1" ht="18" customHeight="1" spans="1:2">
      <c r="A328" s="173" t="s">
        <v>908</v>
      </c>
      <c r="B328" s="202">
        <v>0</v>
      </c>
    </row>
    <row r="329" s="179" customFormat="1" ht="18" customHeight="1" spans="1:2">
      <c r="A329" s="173" t="s">
        <v>909</v>
      </c>
      <c r="B329" s="202">
        <v>0</v>
      </c>
    </row>
    <row r="330" s="179" customFormat="1" ht="18" customHeight="1" spans="1:2">
      <c r="A330" s="173" t="s">
        <v>721</v>
      </c>
      <c r="B330" s="202">
        <v>0</v>
      </c>
    </row>
    <row r="331" s="179" customFormat="1" ht="18" customHeight="1" spans="1:2">
      <c r="A331" s="173" t="s">
        <v>910</v>
      </c>
      <c r="B331" s="202">
        <v>0</v>
      </c>
    </row>
    <row r="332" s="179" customFormat="1" ht="18" customHeight="1" spans="1:2">
      <c r="A332" s="232" t="s">
        <v>911</v>
      </c>
      <c r="B332" s="202">
        <f>SUM(B333:B345)</f>
        <v>1417</v>
      </c>
    </row>
    <row r="333" s="179" customFormat="1" ht="18" customHeight="1" spans="1:2">
      <c r="A333" s="173" t="s">
        <v>712</v>
      </c>
      <c r="B333" s="202">
        <v>842</v>
      </c>
    </row>
    <row r="334" s="179" customFormat="1" ht="18" customHeight="1" spans="1:2">
      <c r="A334" s="173" t="s">
        <v>713</v>
      </c>
      <c r="B334" s="202">
        <v>280</v>
      </c>
    </row>
    <row r="335" s="179" customFormat="1" ht="18" customHeight="1" spans="1:2">
      <c r="A335" s="173" t="s">
        <v>714</v>
      </c>
      <c r="B335" s="202">
        <v>0</v>
      </c>
    </row>
    <row r="336" s="179" customFormat="1" ht="18" customHeight="1" spans="1:2">
      <c r="A336" s="173" t="s">
        <v>912</v>
      </c>
      <c r="B336" s="202">
        <v>0</v>
      </c>
    </row>
    <row r="337" s="179" customFormat="1" ht="18" customHeight="1" spans="1:2">
      <c r="A337" s="173" t="s">
        <v>913</v>
      </c>
      <c r="B337" s="202">
        <v>47</v>
      </c>
    </row>
    <row r="338" s="179" customFormat="1" ht="18" customHeight="1" spans="1:2">
      <c r="A338" s="173" t="s">
        <v>914</v>
      </c>
      <c r="B338" s="202">
        <v>90</v>
      </c>
    </row>
    <row r="339" s="179" customFormat="1" ht="18" customHeight="1" spans="1:2">
      <c r="A339" s="173" t="s">
        <v>915</v>
      </c>
      <c r="B339" s="202">
        <v>123</v>
      </c>
    </row>
    <row r="340" s="179" customFormat="1" ht="18" customHeight="1" spans="1:2">
      <c r="A340" s="173" t="s">
        <v>916</v>
      </c>
      <c r="B340" s="202">
        <v>0</v>
      </c>
    </row>
    <row r="341" s="179" customFormat="1" ht="18" customHeight="1" spans="1:2">
      <c r="A341" s="173" t="s">
        <v>917</v>
      </c>
      <c r="B341" s="202">
        <v>35</v>
      </c>
    </row>
    <row r="342" s="179" customFormat="1" ht="18" customHeight="1" spans="1:2">
      <c r="A342" s="173" t="s">
        <v>918</v>
      </c>
      <c r="B342" s="202">
        <v>0</v>
      </c>
    </row>
    <row r="343" s="179" customFormat="1" ht="18" customHeight="1" spans="1:2">
      <c r="A343" s="173" t="s">
        <v>753</v>
      </c>
      <c r="B343" s="202">
        <v>0</v>
      </c>
    </row>
    <row r="344" s="179" customFormat="1" ht="18" customHeight="1" spans="1:2">
      <c r="A344" s="173" t="s">
        <v>721</v>
      </c>
      <c r="B344" s="202">
        <v>0</v>
      </c>
    </row>
    <row r="345" s="179" customFormat="1" ht="18" customHeight="1" spans="1:2">
      <c r="A345" s="173" t="s">
        <v>919</v>
      </c>
      <c r="B345" s="202">
        <v>0</v>
      </c>
    </row>
    <row r="346" s="179" customFormat="1" ht="18" customHeight="1" spans="1:2">
      <c r="A346" s="232" t="s">
        <v>920</v>
      </c>
      <c r="B346" s="202">
        <f>SUM(B347:B355)</f>
        <v>0</v>
      </c>
    </row>
    <row r="347" s="179" customFormat="1" ht="18" customHeight="1" spans="1:2">
      <c r="A347" s="173" t="s">
        <v>712</v>
      </c>
      <c r="B347" s="202">
        <v>0</v>
      </c>
    </row>
    <row r="348" s="179" customFormat="1" ht="18" customHeight="1" spans="1:2">
      <c r="A348" s="173" t="s">
        <v>713</v>
      </c>
      <c r="B348" s="202">
        <v>0</v>
      </c>
    </row>
    <row r="349" s="179" customFormat="1" ht="18" customHeight="1" spans="1:2">
      <c r="A349" s="173" t="s">
        <v>714</v>
      </c>
      <c r="B349" s="202">
        <v>0</v>
      </c>
    </row>
    <row r="350" s="179" customFormat="1" ht="18" customHeight="1" spans="1:2">
      <c r="A350" s="173" t="s">
        <v>921</v>
      </c>
      <c r="B350" s="202">
        <v>0</v>
      </c>
    </row>
    <row r="351" s="179" customFormat="1" ht="18" customHeight="1" spans="1:2">
      <c r="A351" s="173" t="s">
        <v>922</v>
      </c>
      <c r="B351" s="202">
        <v>0</v>
      </c>
    </row>
    <row r="352" s="179" customFormat="1" ht="18" customHeight="1" spans="1:2">
      <c r="A352" s="173" t="s">
        <v>923</v>
      </c>
      <c r="B352" s="202">
        <v>0</v>
      </c>
    </row>
    <row r="353" s="179" customFormat="1" ht="18" customHeight="1" spans="1:2">
      <c r="A353" s="173" t="s">
        <v>753</v>
      </c>
      <c r="B353" s="202">
        <v>0</v>
      </c>
    </row>
    <row r="354" s="179" customFormat="1" ht="18" customHeight="1" spans="1:2">
      <c r="A354" s="173" t="s">
        <v>721</v>
      </c>
      <c r="B354" s="202">
        <v>0</v>
      </c>
    </row>
    <row r="355" s="179" customFormat="1" ht="18" customHeight="1" spans="1:2">
      <c r="A355" s="173" t="s">
        <v>924</v>
      </c>
      <c r="B355" s="202">
        <v>0</v>
      </c>
    </row>
    <row r="356" s="179" customFormat="1" ht="18" customHeight="1" spans="1:2">
      <c r="A356" s="232" t="s">
        <v>925</v>
      </c>
      <c r="B356" s="202">
        <f>SUM(B357:B365)</f>
        <v>0</v>
      </c>
    </row>
    <row r="357" s="179" customFormat="1" ht="18" customHeight="1" spans="1:2">
      <c r="A357" s="173" t="s">
        <v>712</v>
      </c>
      <c r="B357" s="202">
        <v>0</v>
      </c>
    </row>
    <row r="358" s="179" customFormat="1" ht="18" customHeight="1" spans="1:2">
      <c r="A358" s="173" t="s">
        <v>713</v>
      </c>
      <c r="B358" s="202">
        <v>0</v>
      </c>
    </row>
    <row r="359" s="179" customFormat="1" ht="18" customHeight="1" spans="1:2">
      <c r="A359" s="173" t="s">
        <v>714</v>
      </c>
      <c r="B359" s="202">
        <v>0</v>
      </c>
    </row>
    <row r="360" s="179" customFormat="1" ht="18" customHeight="1" spans="1:2">
      <c r="A360" s="173" t="s">
        <v>926</v>
      </c>
      <c r="B360" s="202">
        <v>0</v>
      </c>
    </row>
    <row r="361" s="179" customFormat="1" ht="18" customHeight="1" spans="1:2">
      <c r="A361" s="173" t="s">
        <v>927</v>
      </c>
      <c r="B361" s="202">
        <v>0</v>
      </c>
    </row>
    <row r="362" s="179" customFormat="1" ht="18" customHeight="1" spans="1:2">
      <c r="A362" s="173" t="s">
        <v>928</v>
      </c>
      <c r="B362" s="202">
        <v>0</v>
      </c>
    </row>
    <row r="363" s="179" customFormat="1" ht="18" customHeight="1" spans="1:2">
      <c r="A363" s="173" t="s">
        <v>753</v>
      </c>
      <c r="B363" s="202">
        <v>0</v>
      </c>
    </row>
    <row r="364" s="179" customFormat="1" ht="18" customHeight="1" spans="1:2">
      <c r="A364" s="173" t="s">
        <v>721</v>
      </c>
      <c r="B364" s="202">
        <v>0</v>
      </c>
    </row>
    <row r="365" s="179" customFormat="1" ht="18" customHeight="1" spans="1:2">
      <c r="A365" s="173" t="s">
        <v>929</v>
      </c>
      <c r="B365" s="202">
        <v>0</v>
      </c>
    </row>
    <row r="366" s="179" customFormat="1" ht="18" customHeight="1" spans="1:2">
      <c r="A366" s="232" t="s">
        <v>930</v>
      </c>
      <c r="B366" s="202">
        <f>SUM(B367:B373)</f>
        <v>0</v>
      </c>
    </row>
    <row r="367" s="179" customFormat="1" ht="18" customHeight="1" spans="1:2">
      <c r="A367" s="173" t="s">
        <v>712</v>
      </c>
      <c r="B367" s="202">
        <v>0</v>
      </c>
    </row>
    <row r="368" s="179" customFormat="1" ht="18" customHeight="1" spans="1:2">
      <c r="A368" s="173" t="s">
        <v>713</v>
      </c>
      <c r="B368" s="202">
        <v>0</v>
      </c>
    </row>
    <row r="369" s="179" customFormat="1" ht="18" customHeight="1" spans="1:2">
      <c r="A369" s="173" t="s">
        <v>714</v>
      </c>
      <c r="B369" s="202">
        <v>0</v>
      </c>
    </row>
    <row r="370" s="179" customFormat="1" ht="18" customHeight="1" spans="1:2">
      <c r="A370" s="173" t="s">
        <v>931</v>
      </c>
      <c r="B370" s="202">
        <v>0</v>
      </c>
    </row>
    <row r="371" s="179" customFormat="1" ht="18" customHeight="1" spans="1:2">
      <c r="A371" s="173" t="s">
        <v>932</v>
      </c>
      <c r="B371" s="202">
        <v>0</v>
      </c>
    </row>
    <row r="372" s="179" customFormat="1" ht="18" customHeight="1" spans="1:2">
      <c r="A372" s="173" t="s">
        <v>721</v>
      </c>
      <c r="B372" s="202">
        <v>0</v>
      </c>
    </row>
    <row r="373" s="179" customFormat="1" ht="18" customHeight="1" spans="1:2">
      <c r="A373" s="173" t="s">
        <v>933</v>
      </c>
      <c r="B373" s="202">
        <v>0</v>
      </c>
    </row>
    <row r="374" s="179" customFormat="1" ht="18" customHeight="1" spans="1:2">
      <c r="A374" s="232" t="s">
        <v>934</v>
      </c>
      <c r="B374" s="202">
        <f>SUM(B375:B379)</f>
        <v>0</v>
      </c>
    </row>
    <row r="375" s="179" customFormat="1" ht="18" customHeight="1" spans="1:2">
      <c r="A375" s="173" t="s">
        <v>712</v>
      </c>
      <c r="B375" s="202">
        <v>0</v>
      </c>
    </row>
    <row r="376" s="179" customFormat="1" ht="18" customHeight="1" spans="1:2">
      <c r="A376" s="173" t="s">
        <v>713</v>
      </c>
      <c r="B376" s="202">
        <v>0</v>
      </c>
    </row>
    <row r="377" s="179" customFormat="1" ht="18" customHeight="1" spans="1:2">
      <c r="A377" s="173" t="s">
        <v>753</v>
      </c>
      <c r="B377" s="202">
        <v>0</v>
      </c>
    </row>
    <row r="378" s="179" customFormat="1" ht="18" customHeight="1" spans="1:2">
      <c r="A378" s="173" t="s">
        <v>935</v>
      </c>
      <c r="B378" s="202">
        <v>0</v>
      </c>
    </row>
    <row r="379" s="179" customFormat="1" ht="18" customHeight="1" spans="1:2">
      <c r="A379" s="173" t="s">
        <v>936</v>
      </c>
      <c r="B379" s="202">
        <v>0</v>
      </c>
    </row>
    <row r="380" s="179" customFormat="1" ht="18" customHeight="1" spans="1:2">
      <c r="A380" s="232" t="s">
        <v>937</v>
      </c>
      <c r="B380" s="202">
        <f>SUM(B381:B382)</f>
        <v>126</v>
      </c>
    </row>
    <row r="381" s="179" customFormat="1" ht="18" customHeight="1" spans="1:2">
      <c r="A381" s="173" t="s">
        <v>938</v>
      </c>
      <c r="B381" s="202">
        <v>125</v>
      </c>
    </row>
    <row r="382" s="179" customFormat="1" ht="18" customHeight="1" spans="1:2">
      <c r="A382" s="173" t="s">
        <v>939</v>
      </c>
      <c r="B382" s="202">
        <v>1</v>
      </c>
    </row>
    <row r="383" s="179" customFormat="1" ht="18" customHeight="1" spans="1:2">
      <c r="A383" s="232" t="s">
        <v>940</v>
      </c>
      <c r="B383" s="202">
        <f>SUM(B384,B389,B396,B402,B408,B412,B416,B420,B426,B433)</f>
        <v>45379</v>
      </c>
    </row>
    <row r="384" s="179" customFormat="1" ht="18" customHeight="1" spans="1:2">
      <c r="A384" s="232" t="s">
        <v>941</v>
      </c>
      <c r="B384" s="202">
        <f>SUM(B385:B388)</f>
        <v>2983</v>
      </c>
    </row>
    <row r="385" s="179" customFormat="1" ht="18" customHeight="1" spans="1:2">
      <c r="A385" s="173" t="s">
        <v>712</v>
      </c>
      <c r="B385" s="202">
        <v>750</v>
      </c>
    </row>
    <row r="386" s="179" customFormat="1" ht="18" customHeight="1" spans="1:2">
      <c r="A386" s="173" t="s">
        <v>713</v>
      </c>
      <c r="B386" s="202">
        <v>295</v>
      </c>
    </row>
    <row r="387" s="179" customFormat="1" ht="18" customHeight="1" spans="1:2">
      <c r="A387" s="173" t="s">
        <v>714</v>
      </c>
      <c r="B387" s="202">
        <v>0</v>
      </c>
    </row>
    <row r="388" s="179" customFormat="1" ht="18" customHeight="1" spans="1:2">
      <c r="A388" s="173" t="s">
        <v>942</v>
      </c>
      <c r="B388" s="202">
        <v>1938</v>
      </c>
    </row>
    <row r="389" s="179" customFormat="1" ht="18" customHeight="1" spans="1:2">
      <c r="A389" s="232" t="s">
        <v>943</v>
      </c>
      <c r="B389" s="202">
        <f>SUM(B390:B395)</f>
        <v>16472</v>
      </c>
    </row>
    <row r="390" s="179" customFormat="1" ht="18" customHeight="1" spans="1:2">
      <c r="A390" s="173" t="s">
        <v>944</v>
      </c>
      <c r="B390" s="202">
        <v>0</v>
      </c>
    </row>
    <row r="391" s="179" customFormat="1" ht="18" customHeight="1" spans="1:2">
      <c r="A391" s="173" t="s">
        <v>945</v>
      </c>
      <c r="B391" s="202">
        <v>2021</v>
      </c>
    </row>
    <row r="392" s="179" customFormat="1" ht="18" customHeight="1" spans="1:2">
      <c r="A392" s="173" t="s">
        <v>946</v>
      </c>
      <c r="B392" s="202">
        <v>17</v>
      </c>
    </row>
    <row r="393" s="179" customFormat="1" ht="18" customHeight="1" spans="1:2">
      <c r="A393" s="173" t="s">
        <v>947</v>
      </c>
      <c r="B393" s="202">
        <v>14418</v>
      </c>
    </row>
    <row r="394" s="179" customFormat="1" ht="18" customHeight="1" spans="1:2">
      <c r="A394" s="173" t="s">
        <v>948</v>
      </c>
      <c r="B394" s="202">
        <v>0</v>
      </c>
    </row>
    <row r="395" s="179" customFormat="1" ht="18" customHeight="1" spans="1:2">
      <c r="A395" s="173" t="s">
        <v>949</v>
      </c>
      <c r="B395" s="202">
        <v>16</v>
      </c>
    </row>
    <row r="396" s="179" customFormat="1" ht="18" customHeight="1" spans="1:2">
      <c r="A396" s="232" t="s">
        <v>950</v>
      </c>
      <c r="B396" s="202">
        <f>SUM(B397:B401)</f>
        <v>23465</v>
      </c>
    </row>
    <row r="397" s="179" customFormat="1" ht="18" customHeight="1" spans="1:2">
      <c r="A397" s="173" t="s">
        <v>951</v>
      </c>
      <c r="B397" s="202">
        <v>0</v>
      </c>
    </row>
    <row r="398" s="179" customFormat="1" ht="18" customHeight="1" spans="1:2">
      <c r="A398" s="173" t="s">
        <v>952</v>
      </c>
      <c r="B398" s="202">
        <v>5419</v>
      </c>
    </row>
    <row r="399" s="179" customFormat="1" ht="18" customHeight="1" spans="1:2">
      <c r="A399" s="173" t="s">
        <v>953</v>
      </c>
      <c r="B399" s="202">
        <v>425</v>
      </c>
    </row>
    <row r="400" s="179" customFormat="1" ht="18" customHeight="1" spans="1:2">
      <c r="A400" s="173" t="s">
        <v>954</v>
      </c>
      <c r="B400" s="202">
        <v>17125</v>
      </c>
    </row>
    <row r="401" s="179" customFormat="1" ht="18" customHeight="1" spans="1:2">
      <c r="A401" s="173" t="s">
        <v>955</v>
      </c>
      <c r="B401" s="202">
        <v>496</v>
      </c>
    </row>
    <row r="402" s="179" customFormat="1" ht="18" customHeight="1" spans="1:2">
      <c r="A402" s="232" t="s">
        <v>956</v>
      </c>
      <c r="B402" s="202">
        <f>SUM(B403:B407)</f>
        <v>0</v>
      </c>
    </row>
    <row r="403" s="179" customFormat="1" ht="18" customHeight="1" spans="1:2">
      <c r="A403" s="173" t="s">
        <v>957</v>
      </c>
      <c r="B403" s="202">
        <v>0</v>
      </c>
    </row>
    <row r="404" s="179" customFormat="1" ht="18" customHeight="1" spans="1:2">
      <c r="A404" s="173" t="s">
        <v>958</v>
      </c>
      <c r="B404" s="202">
        <v>0</v>
      </c>
    </row>
    <row r="405" s="179" customFormat="1" ht="18" customHeight="1" spans="1:2">
      <c r="A405" s="173" t="s">
        <v>959</v>
      </c>
      <c r="B405" s="202">
        <v>0</v>
      </c>
    </row>
    <row r="406" s="179" customFormat="1" ht="18" customHeight="1" spans="1:2">
      <c r="A406" s="173" t="s">
        <v>960</v>
      </c>
      <c r="B406" s="202">
        <v>0</v>
      </c>
    </row>
    <row r="407" s="179" customFormat="1" ht="18" customHeight="1" spans="1:2">
      <c r="A407" s="173" t="s">
        <v>961</v>
      </c>
      <c r="B407" s="202">
        <v>0</v>
      </c>
    </row>
    <row r="408" s="179" customFormat="1" ht="18" customHeight="1" spans="1:2">
      <c r="A408" s="232" t="s">
        <v>962</v>
      </c>
      <c r="B408" s="202">
        <f>SUM(B409:B411)</f>
        <v>0</v>
      </c>
    </row>
    <row r="409" s="179" customFormat="1" ht="18" customHeight="1" spans="1:2">
      <c r="A409" s="173" t="s">
        <v>963</v>
      </c>
      <c r="B409" s="202">
        <v>0</v>
      </c>
    </row>
    <row r="410" s="179" customFormat="1" ht="18" customHeight="1" spans="1:2">
      <c r="A410" s="173" t="s">
        <v>964</v>
      </c>
      <c r="B410" s="202">
        <v>0</v>
      </c>
    </row>
    <row r="411" s="179" customFormat="1" ht="18" customHeight="1" spans="1:2">
      <c r="A411" s="173" t="s">
        <v>965</v>
      </c>
      <c r="B411" s="202">
        <v>0</v>
      </c>
    </row>
    <row r="412" s="179" customFormat="1" ht="18" customHeight="1" spans="1:2">
      <c r="A412" s="232" t="s">
        <v>966</v>
      </c>
      <c r="B412" s="202">
        <f>SUM(B413:B415)</f>
        <v>0</v>
      </c>
    </row>
    <row r="413" s="179" customFormat="1" ht="18" customHeight="1" spans="1:2">
      <c r="A413" s="173" t="s">
        <v>967</v>
      </c>
      <c r="B413" s="202">
        <v>0</v>
      </c>
    </row>
    <row r="414" s="179" customFormat="1" ht="18" customHeight="1" spans="1:2">
      <c r="A414" s="173" t="s">
        <v>968</v>
      </c>
      <c r="B414" s="202">
        <v>0</v>
      </c>
    </row>
    <row r="415" s="179" customFormat="1" ht="18" customHeight="1" spans="1:2">
      <c r="A415" s="173" t="s">
        <v>969</v>
      </c>
      <c r="B415" s="202">
        <v>0</v>
      </c>
    </row>
    <row r="416" s="179" customFormat="1" ht="18" customHeight="1" spans="1:2">
      <c r="A416" s="232" t="s">
        <v>970</v>
      </c>
      <c r="B416" s="202">
        <f>SUM(B417:B419)</f>
        <v>663</v>
      </c>
    </row>
    <row r="417" s="179" customFormat="1" ht="18" customHeight="1" spans="1:2">
      <c r="A417" s="173" t="s">
        <v>971</v>
      </c>
      <c r="B417" s="202">
        <v>663</v>
      </c>
    </row>
    <row r="418" s="179" customFormat="1" ht="18" customHeight="1" spans="1:2">
      <c r="A418" s="173" t="s">
        <v>972</v>
      </c>
      <c r="B418" s="202">
        <v>0</v>
      </c>
    </row>
    <row r="419" s="179" customFormat="1" ht="18" customHeight="1" spans="1:2">
      <c r="A419" s="173" t="s">
        <v>973</v>
      </c>
      <c r="B419" s="202">
        <v>0</v>
      </c>
    </row>
    <row r="420" s="179" customFormat="1" ht="18" customHeight="1" spans="1:2">
      <c r="A420" s="232" t="s">
        <v>974</v>
      </c>
      <c r="B420" s="202">
        <f>SUM(B421:B425)</f>
        <v>1796</v>
      </c>
    </row>
    <row r="421" s="179" customFormat="1" ht="18" customHeight="1" spans="1:2">
      <c r="A421" s="173" t="s">
        <v>975</v>
      </c>
      <c r="B421" s="202">
        <v>0</v>
      </c>
    </row>
    <row r="422" s="179" customFormat="1" ht="18" customHeight="1" spans="1:2">
      <c r="A422" s="173" t="s">
        <v>976</v>
      </c>
      <c r="B422" s="202">
        <v>1796</v>
      </c>
    </row>
    <row r="423" s="179" customFormat="1" ht="18" customHeight="1" spans="1:2">
      <c r="A423" s="173" t="s">
        <v>977</v>
      </c>
      <c r="B423" s="202">
        <v>0</v>
      </c>
    </row>
    <row r="424" s="179" customFormat="1" ht="18" customHeight="1" spans="1:2">
      <c r="A424" s="173" t="s">
        <v>978</v>
      </c>
      <c r="B424" s="202">
        <v>0</v>
      </c>
    </row>
    <row r="425" s="179" customFormat="1" ht="18" customHeight="1" spans="1:2">
      <c r="A425" s="173" t="s">
        <v>979</v>
      </c>
      <c r="B425" s="202">
        <v>0</v>
      </c>
    </row>
    <row r="426" s="179" customFormat="1" ht="18" customHeight="1" spans="1:2">
      <c r="A426" s="232" t="s">
        <v>980</v>
      </c>
      <c r="B426" s="202">
        <f>SUM(B427:B432)</f>
        <v>0</v>
      </c>
    </row>
    <row r="427" s="179" customFormat="1" ht="18" customHeight="1" spans="1:2">
      <c r="A427" s="173" t="s">
        <v>981</v>
      </c>
      <c r="B427" s="202">
        <v>0</v>
      </c>
    </row>
    <row r="428" s="179" customFormat="1" ht="18" customHeight="1" spans="1:2">
      <c r="A428" s="173" t="s">
        <v>982</v>
      </c>
      <c r="B428" s="202">
        <v>0</v>
      </c>
    </row>
    <row r="429" s="179" customFormat="1" ht="18" customHeight="1" spans="1:2">
      <c r="A429" s="173" t="s">
        <v>983</v>
      </c>
      <c r="B429" s="202">
        <v>0</v>
      </c>
    </row>
    <row r="430" s="179" customFormat="1" ht="18" customHeight="1" spans="1:2">
      <c r="A430" s="173" t="s">
        <v>984</v>
      </c>
      <c r="B430" s="202">
        <v>0</v>
      </c>
    </row>
    <row r="431" s="179" customFormat="1" ht="18" customHeight="1" spans="1:2">
      <c r="A431" s="173" t="s">
        <v>985</v>
      </c>
      <c r="B431" s="202">
        <v>0</v>
      </c>
    </row>
    <row r="432" s="179" customFormat="1" ht="18" customHeight="1" spans="1:2">
      <c r="A432" s="173" t="s">
        <v>986</v>
      </c>
      <c r="B432" s="202">
        <v>0</v>
      </c>
    </row>
    <row r="433" s="179" customFormat="1" ht="18" customHeight="1" spans="1:2">
      <c r="A433" s="232" t="s">
        <v>987</v>
      </c>
      <c r="B433" s="202">
        <f>B434</f>
        <v>0</v>
      </c>
    </row>
    <row r="434" s="179" customFormat="1" ht="18" customHeight="1" spans="1:2">
      <c r="A434" s="173" t="s">
        <v>988</v>
      </c>
      <c r="B434" s="202">
        <v>0</v>
      </c>
    </row>
    <row r="435" s="179" customFormat="1" ht="18" customHeight="1" spans="1:2">
      <c r="A435" s="232" t="s">
        <v>989</v>
      </c>
      <c r="B435" s="202">
        <f>SUM(B436,B441,B450,B456,B461,B466,B471,B478,B482,B486)</f>
        <v>8245</v>
      </c>
    </row>
    <row r="436" s="179" customFormat="1" ht="18" customHeight="1" spans="1:2">
      <c r="A436" s="232" t="s">
        <v>990</v>
      </c>
      <c r="B436" s="202">
        <f>SUM(B437:B440)</f>
        <v>7035</v>
      </c>
    </row>
    <row r="437" s="179" customFormat="1" ht="18" customHeight="1" spans="1:2">
      <c r="A437" s="173" t="s">
        <v>712</v>
      </c>
      <c r="B437" s="202">
        <v>527</v>
      </c>
    </row>
    <row r="438" s="179" customFormat="1" ht="18" customHeight="1" spans="1:2">
      <c r="A438" s="173" t="s">
        <v>713</v>
      </c>
      <c r="B438" s="202">
        <v>1754</v>
      </c>
    </row>
    <row r="439" s="179" customFormat="1" ht="18" customHeight="1" spans="1:2">
      <c r="A439" s="173" t="s">
        <v>714</v>
      </c>
      <c r="B439" s="202">
        <v>7</v>
      </c>
    </row>
    <row r="440" s="179" customFormat="1" ht="18" customHeight="1" spans="1:2">
      <c r="A440" s="173" t="s">
        <v>991</v>
      </c>
      <c r="B440" s="202">
        <v>4747</v>
      </c>
    </row>
    <row r="441" s="179" customFormat="1" ht="18" customHeight="1" spans="1:2">
      <c r="A441" s="232" t="s">
        <v>992</v>
      </c>
      <c r="B441" s="202">
        <f>SUM(B442:B449)</f>
        <v>184</v>
      </c>
    </row>
    <row r="442" s="179" customFormat="1" ht="18" customHeight="1" spans="1:2">
      <c r="A442" s="173" t="s">
        <v>993</v>
      </c>
      <c r="B442" s="202">
        <v>0</v>
      </c>
    </row>
    <row r="443" s="179" customFormat="1" ht="18" customHeight="1" spans="1:2">
      <c r="A443" s="173" t="s">
        <v>994</v>
      </c>
      <c r="B443" s="202">
        <v>0</v>
      </c>
    </row>
    <row r="444" s="179" customFormat="1" ht="18" customHeight="1" spans="1:2">
      <c r="A444" s="173" t="s">
        <v>995</v>
      </c>
      <c r="B444" s="202">
        <v>0</v>
      </c>
    </row>
    <row r="445" s="179" customFormat="1" ht="18" customHeight="1" spans="1:2">
      <c r="A445" s="173" t="s">
        <v>996</v>
      </c>
      <c r="B445" s="202">
        <v>0</v>
      </c>
    </row>
    <row r="446" s="179" customFormat="1" ht="18" customHeight="1" spans="1:2">
      <c r="A446" s="173" t="s">
        <v>997</v>
      </c>
      <c r="B446" s="202">
        <v>0</v>
      </c>
    </row>
    <row r="447" s="179" customFormat="1" ht="18" customHeight="1" spans="1:2">
      <c r="A447" s="173" t="s">
        <v>998</v>
      </c>
      <c r="B447" s="202">
        <v>0</v>
      </c>
    </row>
    <row r="448" s="179" customFormat="1" ht="18" customHeight="1" spans="1:2">
      <c r="A448" s="173" t="s">
        <v>999</v>
      </c>
      <c r="B448" s="202">
        <v>184</v>
      </c>
    </row>
    <row r="449" s="179" customFormat="1" ht="18" customHeight="1" spans="1:2">
      <c r="A449" s="173" t="s">
        <v>1000</v>
      </c>
      <c r="B449" s="202">
        <v>0</v>
      </c>
    </row>
    <row r="450" s="179" customFormat="1" ht="18" customHeight="1" spans="1:2">
      <c r="A450" s="232" t="s">
        <v>1001</v>
      </c>
      <c r="B450" s="202">
        <f>SUM(B451:B455)</f>
        <v>0</v>
      </c>
    </row>
    <row r="451" s="179" customFormat="1" ht="18" customHeight="1" spans="1:2">
      <c r="A451" s="173" t="s">
        <v>993</v>
      </c>
      <c r="B451" s="202">
        <v>0</v>
      </c>
    </row>
    <row r="452" s="179" customFormat="1" ht="18" customHeight="1" spans="1:2">
      <c r="A452" s="173" t="s">
        <v>1002</v>
      </c>
      <c r="B452" s="202">
        <v>0</v>
      </c>
    </row>
    <row r="453" s="179" customFormat="1" ht="18" customHeight="1" spans="1:2">
      <c r="A453" s="173" t="s">
        <v>1003</v>
      </c>
      <c r="B453" s="202">
        <v>0</v>
      </c>
    </row>
    <row r="454" s="179" customFormat="1" ht="18" customHeight="1" spans="1:2">
      <c r="A454" s="173" t="s">
        <v>1004</v>
      </c>
      <c r="B454" s="202">
        <v>0</v>
      </c>
    </row>
    <row r="455" s="179" customFormat="1" ht="18" customHeight="1" spans="1:2">
      <c r="A455" s="173" t="s">
        <v>1005</v>
      </c>
      <c r="B455" s="202">
        <v>0</v>
      </c>
    </row>
    <row r="456" s="179" customFormat="1" ht="18" customHeight="1" spans="1:2">
      <c r="A456" s="232" t="s">
        <v>1006</v>
      </c>
      <c r="B456" s="202">
        <f>SUM(B457:B460)</f>
        <v>161</v>
      </c>
    </row>
    <row r="457" s="179" customFormat="1" ht="18" customHeight="1" spans="1:2">
      <c r="A457" s="173" t="s">
        <v>993</v>
      </c>
      <c r="B457" s="202">
        <v>0</v>
      </c>
    </row>
    <row r="458" s="179" customFormat="1" ht="18" customHeight="1" spans="1:2">
      <c r="A458" s="173" t="s">
        <v>1007</v>
      </c>
      <c r="B458" s="202">
        <v>145</v>
      </c>
    </row>
    <row r="459" s="179" customFormat="1" ht="18" customHeight="1" spans="1:2">
      <c r="A459" s="173" t="s">
        <v>1008</v>
      </c>
      <c r="B459" s="202">
        <v>0</v>
      </c>
    </row>
    <row r="460" s="179" customFormat="1" ht="18" customHeight="1" spans="1:2">
      <c r="A460" s="173" t="s">
        <v>1009</v>
      </c>
      <c r="B460" s="202">
        <v>16</v>
      </c>
    </row>
    <row r="461" s="179" customFormat="1" ht="18" customHeight="1" spans="1:2">
      <c r="A461" s="232" t="s">
        <v>1010</v>
      </c>
      <c r="B461" s="202">
        <f>SUM(B462:B465)</f>
        <v>0</v>
      </c>
    </row>
    <row r="462" s="179" customFormat="1" ht="18" customHeight="1" spans="1:2">
      <c r="A462" s="173" t="s">
        <v>993</v>
      </c>
      <c r="B462" s="202">
        <v>0</v>
      </c>
    </row>
    <row r="463" s="179" customFormat="1" ht="18" customHeight="1" spans="1:2">
      <c r="A463" s="173" t="s">
        <v>1011</v>
      </c>
      <c r="B463" s="202">
        <v>0</v>
      </c>
    </row>
    <row r="464" s="179" customFormat="1" ht="18" customHeight="1" spans="1:2">
      <c r="A464" s="173" t="s">
        <v>1012</v>
      </c>
      <c r="B464" s="202">
        <v>0</v>
      </c>
    </row>
    <row r="465" s="179" customFormat="1" ht="18" customHeight="1" spans="1:2">
      <c r="A465" s="173" t="s">
        <v>1013</v>
      </c>
      <c r="B465" s="202">
        <v>0</v>
      </c>
    </row>
    <row r="466" s="179" customFormat="1" ht="18" customHeight="1" spans="1:2">
      <c r="A466" s="232" t="s">
        <v>1014</v>
      </c>
      <c r="B466" s="202">
        <f>SUM(B467:B470)</f>
        <v>229</v>
      </c>
    </row>
    <row r="467" s="179" customFormat="1" ht="18" customHeight="1" spans="1:2">
      <c r="A467" s="173" t="s">
        <v>1015</v>
      </c>
      <c r="B467" s="202">
        <v>171</v>
      </c>
    </row>
    <row r="468" s="179" customFormat="1" ht="18" customHeight="1" spans="1:2">
      <c r="A468" s="173" t="s">
        <v>1016</v>
      </c>
      <c r="B468" s="202">
        <v>55</v>
      </c>
    </row>
    <row r="469" s="179" customFormat="1" ht="18" customHeight="1" spans="1:2">
      <c r="A469" s="173" t="s">
        <v>1017</v>
      </c>
      <c r="B469" s="202">
        <v>0</v>
      </c>
    </row>
    <row r="470" s="179" customFormat="1" ht="18" customHeight="1" spans="1:2">
      <c r="A470" s="173" t="s">
        <v>1018</v>
      </c>
      <c r="B470" s="202">
        <v>3</v>
      </c>
    </row>
    <row r="471" s="179" customFormat="1" ht="18" customHeight="1" spans="1:2">
      <c r="A471" s="232" t="s">
        <v>1019</v>
      </c>
      <c r="B471" s="202">
        <f>SUM(B472:B477)</f>
        <v>582</v>
      </c>
    </row>
    <row r="472" s="179" customFormat="1" ht="18" customHeight="1" spans="1:2">
      <c r="A472" s="173" t="s">
        <v>993</v>
      </c>
      <c r="B472" s="202">
        <v>236</v>
      </c>
    </row>
    <row r="473" s="179" customFormat="1" ht="18" customHeight="1" spans="1:2">
      <c r="A473" s="173" t="s">
        <v>1020</v>
      </c>
      <c r="B473" s="202">
        <v>117</v>
      </c>
    </row>
    <row r="474" s="179" customFormat="1" ht="18" customHeight="1" spans="1:2">
      <c r="A474" s="173" t="s">
        <v>1021</v>
      </c>
      <c r="B474" s="202">
        <v>0</v>
      </c>
    </row>
    <row r="475" s="179" customFormat="1" ht="18" customHeight="1" spans="1:2">
      <c r="A475" s="173" t="s">
        <v>1022</v>
      </c>
      <c r="B475" s="202">
        <v>0</v>
      </c>
    </row>
    <row r="476" s="179" customFormat="1" ht="18" customHeight="1" spans="1:2">
      <c r="A476" s="173" t="s">
        <v>1023</v>
      </c>
      <c r="B476" s="202">
        <v>229</v>
      </c>
    </row>
    <row r="477" s="179" customFormat="1" ht="18" customHeight="1" spans="1:2">
      <c r="A477" s="173" t="s">
        <v>1024</v>
      </c>
      <c r="B477" s="202">
        <v>0</v>
      </c>
    </row>
    <row r="478" s="179" customFormat="1" ht="18" customHeight="1" spans="1:2">
      <c r="A478" s="232" t="s">
        <v>1025</v>
      </c>
      <c r="B478" s="202">
        <f>SUM(B479:B481)</f>
        <v>0</v>
      </c>
    </row>
    <row r="479" s="179" customFormat="1" ht="18" customHeight="1" spans="1:2">
      <c r="A479" s="173" t="s">
        <v>1026</v>
      </c>
      <c r="B479" s="202">
        <v>0</v>
      </c>
    </row>
    <row r="480" s="179" customFormat="1" ht="18" customHeight="1" spans="1:2">
      <c r="A480" s="173" t="s">
        <v>1027</v>
      </c>
      <c r="B480" s="202">
        <v>0</v>
      </c>
    </row>
    <row r="481" s="179" customFormat="1" ht="18" customHeight="1" spans="1:2">
      <c r="A481" s="173" t="s">
        <v>1028</v>
      </c>
      <c r="B481" s="202">
        <v>0</v>
      </c>
    </row>
    <row r="482" s="179" customFormat="1" ht="18" customHeight="1" spans="1:2">
      <c r="A482" s="232" t="s">
        <v>1029</v>
      </c>
      <c r="B482" s="202">
        <f>SUM(B483:B485)</f>
        <v>54</v>
      </c>
    </row>
    <row r="483" s="179" customFormat="1" ht="18" customHeight="1" spans="1:2">
      <c r="A483" s="173" t="s">
        <v>1030</v>
      </c>
      <c r="B483" s="202">
        <v>0</v>
      </c>
    </row>
    <row r="484" s="179" customFormat="1" ht="18" customHeight="1" spans="1:2">
      <c r="A484" s="173" t="s">
        <v>1031</v>
      </c>
      <c r="B484" s="202">
        <v>54</v>
      </c>
    </row>
    <row r="485" s="179" customFormat="1" ht="18" customHeight="1" spans="1:2">
      <c r="A485" s="173" t="s">
        <v>1032</v>
      </c>
      <c r="B485" s="202">
        <v>0</v>
      </c>
    </row>
    <row r="486" s="179" customFormat="1" ht="18" customHeight="1" spans="1:2">
      <c r="A486" s="232" t="s">
        <v>1033</v>
      </c>
      <c r="B486" s="202">
        <f>SUM(B487:B490)</f>
        <v>0</v>
      </c>
    </row>
    <row r="487" s="179" customFormat="1" ht="18" customHeight="1" spans="1:2">
      <c r="A487" s="173" t="s">
        <v>1034</v>
      </c>
      <c r="B487" s="202">
        <v>0</v>
      </c>
    </row>
    <row r="488" s="179" customFormat="1" ht="18" customHeight="1" spans="1:2">
      <c r="A488" s="173" t="s">
        <v>1035</v>
      </c>
      <c r="B488" s="202">
        <v>0</v>
      </c>
    </row>
    <row r="489" s="179" customFormat="1" ht="18" customHeight="1" spans="1:2">
      <c r="A489" s="173" t="s">
        <v>1036</v>
      </c>
      <c r="B489" s="202">
        <v>0</v>
      </c>
    </row>
    <row r="490" s="179" customFormat="1" ht="18" customHeight="1" spans="1:2">
      <c r="A490" s="173" t="s">
        <v>1037</v>
      </c>
      <c r="B490" s="202">
        <v>0</v>
      </c>
    </row>
    <row r="491" s="179" customFormat="1" ht="18" customHeight="1" spans="1:2">
      <c r="A491" s="232" t="s">
        <v>1038</v>
      </c>
      <c r="B491" s="202">
        <f>SUM(B492,B508,B516,B527,B536,B544)</f>
        <v>15411</v>
      </c>
    </row>
    <row r="492" s="179" customFormat="1" ht="18" customHeight="1" spans="1:2">
      <c r="A492" s="232" t="s">
        <v>1039</v>
      </c>
      <c r="B492" s="202">
        <f>SUM(B493:B507)</f>
        <v>5639</v>
      </c>
    </row>
    <row r="493" s="179" customFormat="1" ht="18" customHeight="1" spans="1:2">
      <c r="A493" s="173" t="s">
        <v>712</v>
      </c>
      <c r="B493" s="202">
        <v>927</v>
      </c>
    </row>
    <row r="494" s="179" customFormat="1" ht="18" customHeight="1" spans="1:2">
      <c r="A494" s="173" t="s">
        <v>713</v>
      </c>
      <c r="B494" s="202">
        <v>1333</v>
      </c>
    </row>
    <row r="495" s="179" customFormat="1" ht="18" customHeight="1" spans="1:2">
      <c r="A495" s="173" t="s">
        <v>714</v>
      </c>
      <c r="B495" s="202">
        <v>0</v>
      </c>
    </row>
    <row r="496" s="179" customFormat="1" ht="18" customHeight="1" spans="1:2">
      <c r="A496" s="173" t="s">
        <v>1040</v>
      </c>
      <c r="B496" s="202">
        <v>742</v>
      </c>
    </row>
    <row r="497" s="179" customFormat="1" ht="18" customHeight="1" spans="1:2">
      <c r="A497" s="173" t="s">
        <v>1041</v>
      </c>
      <c r="B497" s="202">
        <v>130</v>
      </c>
    </row>
    <row r="498" s="179" customFormat="1" ht="18" customHeight="1" spans="1:2">
      <c r="A498" s="173" t="s">
        <v>1042</v>
      </c>
      <c r="B498" s="202">
        <v>0</v>
      </c>
    </row>
    <row r="499" s="179" customFormat="1" ht="18" customHeight="1" spans="1:2">
      <c r="A499" s="173" t="s">
        <v>1043</v>
      </c>
      <c r="B499" s="202">
        <v>580</v>
      </c>
    </row>
    <row r="500" s="179" customFormat="1" ht="18" customHeight="1" spans="1:2">
      <c r="A500" s="173" t="s">
        <v>1044</v>
      </c>
      <c r="B500" s="202">
        <v>0</v>
      </c>
    </row>
    <row r="501" s="179" customFormat="1" ht="18" customHeight="1" spans="1:2">
      <c r="A501" s="173" t="s">
        <v>1045</v>
      </c>
      <c r="B501" s="202">
        <v>1039</v>
      </c>
    </row>
    <row r="502" s="179" customFormat="1" ht="18" customHeight="1" spans="1:2">
      <c r="A502" s="173" t="s">
        <v>1046</v>
      </c>
      <c r="B502" s="202">
        <v>0</v>
      </c>
    </row>
    <row r="503" s="179" customFormat="1" ht="18" customHeight="1" spans="1:2">
      <c r="A503" s="173" t="s">
        <v>1047</v>
      </c>
      <c r="B503" s="202">
        <v>341</v>
      </c>
    </row>
    <row r="504" s="179" customFormat="1" ht="18" customHeight="1" spans="1:2">
      <c r="A504" s="173" t="s">
        <v>1048</v>
      </c>
      <c r="B504" s="202">
        <v>0</v>
      </c>
    </row>
    <row r="505" s="179" customFormat="1" ht="18" customHeight="1" spans="1:2">
      <c r="A505" s="173" t="s">
        <v>1049</v>
      </c>
      <c r="B505" s="202">
        <v>0</v>
      </c>
    </row>
    <row r="506" s="179" customFormat="1" ht="18" customHeight="1" spans="1:2">
      <c r="A506" s="173" t="s">
        <v>1050</v>
      </c>
      <c r="B506" s="202">
        <v>0</v>
      </c>
    </row>
    <row r="507" s="179" customFormat="1" ht="18" customHeight="1" spans="1:2">
      <c r="A507" s="173" t="s">
        <v>1051</v>
      </c>
      <c r="B507" s="202">
        <v>547</v>
      </c>
    </row>
    <row r="508" s="179" customFormat="1" ht="18" customHeight="1" spans="1:2">
      <c r="A508" s="232" t="s">
        <v>1052</v>
      </c>
      <c r="B508" s="202">
        <f>SUM(B509:B515)</f>
        <v>1872</v>
      </c>
    </row>
    <row r="509" s="179" customFormat="1" ht="18" customHeight="1" spans="1:2">
      <c r="A509" s="173" t="s">
        <v>712</v>
      </c>
      <c r="B509" s="202">
        <v>0</v>
      </c>
    </row>
    <row r="510" s="179" customFormat="1" ht="18" customHeight="1" spans="1:2">
      <c r="A510" s="173" t="s">
        <v>713</v>
      </c>
      <c r="B510" s="202">
        <v>0</v>
      </c>
    </row>
    <row r="511" s="179" customFormat="1" ht="18" customHeight="1" spans="1:2">
      <c r="A511" s="173" t="s">
        <v>714</v>
      </c>
      <c r="B511" s="202">
        <v>0</v>
      </c>
    </row>
    <row r="512" s="179" customFormat="1" ht="18" customHeight="1" spans="1:2">
      <c r="A512" s="173" t="s">
        <v>1053</v>
      </c>
      <c r="B512" s="202">
        <v>29</v>
      </c>
    </row>
    <row r="513" s="179" customFormat="1" ht="18" customHeight="1" spans="1:2">
      <c r="A513" s="173" t="s">
        <v>1054</v>
      </c>
      <c r="B513" s="202">
        <v>1843</v>
      </c>
    </row>
    <row r="514" s="179" customFormat="1" ht="18" customHeight="1" spans="1:2">
      <c r="A514" s="173" t="s">
        <v>1055</v>
      </c>
      <c r="B514" s="202">
        <v>0</v>
      </c>
    </row>
    <row r="515" s="179" customFormat="1" ht="18" customHeight="1" spans="1:2">
      <c r="A515" s="173" t="s">
        <v>1056</v>
      </c>
      <c r="B515" s="202">
        <v>0</v>
      </c>
    </row>
    <row r="516" s="179" customFormat="1" ht="18" customHeight="1" spans="1:2">
      <c r="A516" s="232" t="s">
        <v>1057</v>
      </c>
      <c r="B516" s="202">
        <f>SUM(B517:B526)</f>
        <v>511</v>
      </c>
    </row>
    <row r="517" s="179" customFormat="1" ht="18" customHeight="1" spans="1:2">
      <c r="A517" s="173" t="s">
        <v>712</v>
      </c>
      <c r="B517" s="202">
        <v>0</v>
      </c>
    </row>
    <row r="518" s="179" customFormat="1" ht="18" customHeight="1" spans="1:2">
      <c r="A518" s="173" t="s">
        <v>713</v>
      </c>
      <c r="B518" s="202">
        <v>0</v>
      </c>
    </row>
    <row r="519" s="179" customFormat="1" ht="18" customHeight="1" spans="1:2">
      <c r="A519" s="173" t="s">
        <v>714</v>
      </c>
      <c r="B519" s="202">
        <v>0</v>
      </c>
    </row>
    <row r="520" s="179" customFormat="1" ht="18" customHeight="1" spans="1:2">
      <c r="A520" s="173" t="s">
        <v>1058</v>
      </c>
      <c r="B520" s="202">
        <v>0</v>
      </c>
    </row>
    <row r="521" s="179" customFormat="1" ht="18" customHeight="1" spans="1:2">
      <c r="A521" s="173" t="s">
        <v>1059</v>
      </c>
      <c r="B521" s="202">
        <v>0</v>
      </c>
    </row>
    <row r="522" s="179" customFormat="1" ht="18" customHeight="1" spans="1:2">
      <c r="A522" s="173" t="s">
        <v>1060</v>
      </c>
      <c r="B522" s="202">
        <v>0</v>
      </c>
    </row>
    <row r="523" s="179" customFormat="1" ht="18" customHeight="1" spans="1:2">
      <c r="A523" s="173" t="s">
        <v>1061</v>
      </c>
      <c r="B523" s="202">
        <v>282</v>
      </c>
    </row>
    <row r="524" s="179" customFormat="1" ht="18" customHeight="1" spans="1:2">
      <c r="A524" s="173" t="s">
        <v>1062</v>
      </c>
      <c r="B524" s="202">
        <v>229</v>
      </c>
    </row>
    <row r="525" s="179" customFormat="1" ht="18" customHeight="1" spans="1:2">
      <c r="A525" s="173" t="s">
        <v>1063</v>
      </c>
      <c r="B525" s="202">
        <v>0</v>
      </c>
    </row>
    <row r="526" s="179" customFormat="1" ht="18" customHeight="1" spans="1:2">
      <c r="A526" s="173" t="s">
        <v>1064</v>
      </c>
      <c r="B526" s="202">
        <v>0</v>
      </c>
    </row>
    <row r="527" s="179" customFormat="1" ht="18" customHeight="1" spans="1:2">
      <c r="A527" s="203" t="s">
        <v>1065</v>
      </c>
      <c r="B527" s="202">
        <f>SUM(B528:B535)</f>
        <v>5103</v>
      </c>
    </row>
    <row r="528" s="179" customFormat="1" ht="18" customHeight="1" spans="1:2">
      <c r="A528" s="174" t="s">
        <v>712</v>
      </c>
      <c r="B528" s="202">
        <v>0</v>
      </c>
    </row>
    <row r="529" s="179" customFormat="1" ht="18" customHeight="1" spans="1:2">
      <c r="A529" s="174" t="s">
        <v>713</v>
      </c>
      <c r="B529" s="202">
        <v>0</v>
      </c>
    </row>
    <row r="530" s="179" customFormat="1" ht="18" customHeight="1" spans="1:2">
      <c r="A530" s="174" t="s">
        <v>714</v>
      </c>
      <c r="B530" s="202">
        <v>0</v>
      </c>
    </row>
    <row r="531" s="179" customFormat="1" ht="18" customHeight="1" spans="1:2">
      <c r="A531" s="174" t="s">
        <v>1066</v>
      </c>
      <c r="B531" s="202">
        <v>5103</v>
      </c>
    </row>
    <row r="532" s="179" customFormat="1" ht="18" customHeight="1" spans="1:2">
      <c r="A532" s="174" t="s">
        <v>1067</v>
      </c>
      <c r="B532" s="202">
        <v>0</v>
      </c>
    </row>
    <row r="533" s="179" customFormat="1" ht="18" customHeight="1" spans="1:2">
      <c r="A533" s="174" t="s">
        <v>1068</v>
      </c>
      <c r="B533" s="202">
        <v>0</v>
      </c>
    </row>
    <row r="534" s="179" customFormat="1" ht="18" customHeight="1" spans="1:2">
      <c r="A534" s="174" t="s">
        <v>1069</v>
      </c>
      <c r="B534" s="202">
        <v>0</v>
      </c>
    </row>
    <row r="535" s="179" customFormat="1" ht="18" customHeight="1" spans="1:2">
      <c r="A535" s="174" t="s">
        <v>1070</v>
      </c>
      <c r="B535" s="202">
        <v>0</v>
      </c>
    </row>
    <row r="536" s="179" customFormat="1" ht="18" customHeight="1" spans="1:2">
      <c r="A536" s="203" t="s">
        <v>1071</v>
      </c>
      <c r="B536" s="202">
        <f>SUM(B537:B543)</f>
        <v>63</v>
      </c>
    </row>
    <row r="537" s="179" customFormat="1" ht="18" customHeight="1" spans="1:2">
      <c r="A537" s="174" t="s">
        <v>712</v>
      </c>
      <c r="B537" s="202">
        <v>0</v>
      </c>
    </row>
    <row r="538" s="179" customFormat="1" ht="18" customHeight="1" spans="1:2">
      <c r="A538" s="174" t="s">
        <v>713</v>
      </c>
      <c r="B538" s="202">
        <v>0</v>
      </c>
    </row>
    <row r="539" s="179" customFormat="1" ht="18" customHeight="1" spans="1:2">
      <c r="A539" s="174" t="s">
        <v>714</v>
      </c>
      <c r="B539" s="202">
        <v>0</v>
      </c>
    </row>
    <row r="540" s="179" customFormat="1" ht="18" customHeight="1" spans="1:2">
      <c r="A540" s="174" t="s">
        <v>1072</v>
      </c>
      <c r="B540" s="202">
        <v>0</v>
      </c>
    </row>
    <row r="541" s="179" customFormat="1" ht="18" customHeight="1" spans="1:2">
      <c r="A541" s="174" t="s">
        <v>1073</v>
      </c>
      <c r="B541" s="202">
        <v>0</v>
      </c>
    </row>
    <row r="542" s="179" customFormat="1" ht="18" customHeight="1" spans="1:2">
      <c r="A542" s="174" t="s">
        <v>1074</v>
      </c>
      <c r="B542" s="202">
        <v>63</v>
      </c>
    </row>
    <row r="543" s="179" customFormat="1" ht="18" customHeight="1" spans="1:2">
      <c r="A543" s="174" t="s">
        <v>1075</v>
      </c>
      <c r="B543" s="202">
        <v>0</v>
      </c>
    </row>
    <row r="544" s="179" customFormat="1" ht="18" customHeight="1" spans="1:2">
      <c r="A544" s="232" t="s">
        <v>1076</v>
      </c>
      <c r="B544" s="202">
        <f>SUM(B545:B547)</f>
        <v>2223</v>
      </c>
    </row>
    <row r="545" s="179" customFormat="1" ht="18" customHeight="1" spans="1:2">
      <c r="A545" s="173" t="s">
        <v>1077</v>
      </c>
      <c r="B545" s="202">
        <v>1307</v>
      </c>
    </row>
    <row r="546" s="179" customFormat="1" ht="18" customHeight="1" spans="1:2">
      <c r="A546" s="173" t="s">
        <v>1078</v>
      </c>
      <c r="B546" s="202">
        <v>0</v>
      </c>
    </row>
    <row r="547" s="179" customFormat="1" ht="18" customHeight="1" spans="1:2">
      <c r="A547" s="173" t="s">
        <v>1079</v>
      </c>
      <c r="B547" s="202">
        <v>916</v>
      </c>
    </row>
    <row r="548" s="179" customFormat="1" ht="18" customHeight="1" spans="1:2">
      <c r="A548" s="232" t="s">
        <v>1080</v>
      </c>
      <c r="B548" s="202">
        <f>SUM(B549,B568,B576,B578,B587,B591,B601,B610,B617,B625,B634,B640,B643,B646,B649,B652,B655,B659,B663,B671,B674)</f>
        <v>74354</v>
      </c>
    </row>
    <row r="549" s="179" customFormat="1" ht="18" customHeight="1" spans="1:2">
      <c r="A549" s="232" t="s">
        <v>1081</v>
      </c>
      <c r="B549" s="202">
        <f>SUM(B550:B567)</f>
        <v>4884</v>
      </c>
    </row>
    <row r="550" s="179" customFormat="1" ht="18" customHeight="1" spans="1:2">
      <c r="A550" s="173" t="s">
        <v>712</v>
      </c>
      <c r="B550" s="202">
        <v>2279</v>
      </c>
    </row>
    <row r="551" s="179" customFormat="1" ht="18" customHeight="1" spans="1:2">
      <c r="A551" s="173" t="s">
        <v>713</v>
      </c>
      <c r="B551" s="202">
        <v>366</v>
      </c>
    </row>
    <row r="552" s="179" customFormat="1" ht="18" customHeight="1" spans="1:2">
      <c r="A552" s="173" t="s">
        <v>714</v>
      </c>
      <c r="B552" s="202">
        <v>0</v>
      </c>
    </row>
    <row r="553" s="179" customFormat="1" ht="18" customHeight="1" spans="1:2">
      <c r="A553" s="173" t="s">
        <v>1082</v>
      </c>
      <c r="B553" s="202">
        <v>0</v>
      </c>
    </row>
    <row r="554" s="179" customFormat="1" ht="18" customHeight="1" spans="1:2">
      <c r="A554" s="173" t="s">
        <v>1083</v>
      </c>
      <c r="B554" s="202">
        <v>36</v>
      </c>
    </row>
    <row r="555" s="179" customFormat="1" ht="18" customHeight="1" spans="1:2">
      <c r="A555" s="173" t="s">
        <v>1084</v>
      </c>
      <c r="B555" s="202">
        <v>20</v>
      </c>
    </row>
    <row r="556" s="179" customFormat="1" ht="18" customHeight="1" spans="1:2">
      <c r="A556" s="173" t="s">
        <v>1085</v>
      </c>
      <c r="B556" s="202">
        <v>0</v>
      </c>
    </row>
    <row r="557" s="179" customFormat="1" ht="18" customHeight="1" spans="1:2">
      <c r="A557" s="173" t="s">
        <v>753</v>
      </c>
      <c r="B557" s="202">
        <v>166</v>
      </c>
    </row>
    <row r="558" s="179" customFormat="1" ht="18" customHeight="1" spans="1:2">
      <c r="A558" s="173" t="s">
        <v>1086</v>
      </c>
      <c r="B558" s="202">
        <v>192</v>
      </c>
    </row>
    <row r="559" s="179" customFormat="1" ht="18" customHeight="1" spans="1:2">
      <c r="A559" s="173" t="s">
        <v>1087</v>
      </c>
      <c r="B559" s="202">
        <v>0</v>
      </c>
    </row>
    <row r="560" s="179" customFormat="1" ht="18" customHeight="1" spans="1:2">
      <c r="A560" s="173" t="s">
        <v>1088</v>
      </c>
      <c r="B560" s="202">
        <v>0</v>
      </c>
    </row>
    <row r="561" s="179" customFormat="1" ht="18" customHeight="1" spans="1:2">
      <c r="A561" s="173" t="s">
        <v>1089</v>
      </c>
      <c r="B561" s="202">
        <v>30</v>
      </c>
    </row>
    <row r="562" s="179" customFormat="1" ht="18" customHeight="1" spans="1:2">
      <c r="A562" s="173" t="s">
        <v>1090</v>
      </c>
      <c r="B562" s="202">
        <v>0</v>
      </c>
    </row>
    <row r="563" s="179" customFormat="1" ht="18" customHeight="1" spans="1:2">
      <c r="A563" s="173" t="s">
        <v>1091</v>
      </c>
      <c r="B563" s="202">
        <v>0</v>
      </c>
    </row>
    <row r="564" s="179" customFormat="1" ht="18" customHeight="1" spans="1:2">
      <c r="A564" s="173" t="s">
        <v>1092</v>
      </c>
      <c r="B564" s="202">
        <v>0</v>
      </c>
    </row>
    <row r="565" s="179" customFormat="1" ht="18" customHeight="1" spans="1:2">
      <c r="A565" s="173" t="s">
        <v>1093</v>
      </c>
      <c r="B565" s="202">
        <v>587</v>
      </c>
    </row>
    <row r="566" s="179" customFormat="1" ht="18" customHeight="1" spans="1:2">
      <c r="A566" s="173" t="s">
        <v>721</v>
      </c>
      <c r="B566" s="202">
        <v>583</v>
      </c>
    </row>
    <row r="567" s="179" customFormat="1" ht="18" customHeight="1" spans="1:2">
      <c r="A567" s="173" t="s">
        <v>1094</v>
      </c>
      <c r="B567" s="202">
        <v>625</v>
      </c>
    </row>
    <row r="568" s="179" customFormat="1" ht="18" customHeight="1" spans="1:2">
      <c r="A568" s="232" t="s">
        <v>1095</v>
      </c>
      <c r="B568" s="202">
        <f>SUM(B569:B575)</f>
        <v>2108</v>
      </c>
    </row>
    <row r="569" s="179" customFormat="1" ht="18" customHeight="1" spans="1:2">
      <c r="A569" s="173" t="s">
        <v>712</v>
      </c>
      <c r="B569" s="202">
        <v>672</v>
      </c>
    </row>
    <row r="570" s="179" customFormat="1" ht="18" customHeight="1" spans="1:2">
      <c r="A570" s="173" t="s">
        <v>713</v>
      </c>
      <c r="B570" s="202">
        <v>65</v>
      </c>
    </row>
    <row r="571" s="179" customFormat="1" ht="18" customHeight="1" spans="1:2">
      <c r="A571" s="173" t="s">
        <v>714</v>
      </c>
      <c r="B571" s="202">
        <v>0</v>
      </c>
    </row>
    <row r="572" s="179" customFormat="1" ht="18" customHeight="1" spans="1:2">
      <c r="A572" s="173" t="s">
        <v>1096</v>
      </c>
      <c r="B572" s="202">
        <v>26</v>
      </c>
    </row>
    <row r="573" s="179" customFormat="1" ht="18" customHeight="1" spans="1:2">
      <c r="A573" s="173" t="s">
        <v>1097</v>
      </c>
      <c r="B573" s="202">
        <v>18</v>
      </c>
    </row>
    <row r="574" s="179" customFormat="1" ht="18" customHeight="1" spans="1:2">
      <c r="A574" s="173" t="s">
        <v>1098</v>
      </c>
      <c r="B574" s="202">
        <v>177</v>
      </c>
    </row>
    <row r="575" s="179" customFormat="1" ht="18" customHeight="1" spans="1:2">
      <c r="A575" s="173" t="s">
        <v>1099</v>
      </c>
      <c r="B575" s="202">
        <v>1150</v>
      </c>
    </row>
    <row r="576" s="179" customFormat="1" ht="18" customHeight="1" spans="1:2">
      <c r="A576" s="232" t="s">
        <v>1100</v>
      </c>
      <c r="B576" s="202">
        <f>B577</f>
        <v>0</v>
      </c>
    </row>
    <row r="577" s="179" customFormat="1" ht="18" customHeight="1" spans="1:2">
      <c r="A577" s="173" t="s">
        <v>1101</v>
      </c>
      <c r="B577" s="202">
        <v>0</v>
      </c>
    </row>
    <row r="578" s="179" customFormat="1" ht="18" customHeight="1" spans="1:2">
      <c r="A578" s="232" t="s">
        <v>1102</v>
      </c>
      <c r="B578" s="202">
        <f>SUM(B579:B586)</f>
        <v>33951</v>
      </c>
    </row>
    <row r="579" s="179" customFormat="1" ht="18" customHeight="1" spans="1:2">
      <c r="A579" s="173" t="s">
        <v>1103</v>
      </c>
      <c r="B579" s="202">
        <v>9281</v>
      </c>
    </row>
    <row r="580" s="179" customFormat="1" ht="18" customHeight="1" spans="1:2">
      <c r="A580" s="173" t="s">
        <v>1104</v>
      </c>
      <c r="B580" s="202">
        <v>2765</v>
      </c>
    </row>
    <row r="581" s="179" customFormat="1" ht="18" customHeight="1" spans="1:2">
      <c r="A581" s="173" t="s">
        <v>1105</v>
      </c>
      <c r="B581" s="202">
        <v>0</v>
      </c>
    </row>
    <row r="582" s="179" customFormat="1" ht="18" customHeight="1" spans="1:2">
      <c r="A582" s="173" t="s">
        <v>1106</v>
      </c>
      <c r="B582" s="202">
        <v>7154</v>
      </c>
    </row>
    <row r="583" s="179" customFormat="1" ht="18" customHeight="1" spans="1:2">
      <c r="A583" s="173" t="s">
        <v>1107</v>
      </c>
      <c r="B583" s="202">
        <v>234</v>
      </c>
    </row>
    <row r="584" s="179" customFormat="1" ht="18" customHeight="1" spans="1:2">
      <c r="A584" s="173" t="s">
        <v>1108</v>
      </c>
      <c r="B584" s="202">
        <v>14468</v>
      </c>
    </row>
    <row r="585" s="179" customFormat="1" ht="18" customHeight="1" spans="1:2">
      <c r="A585" s="173" t="s">
        <v>1109</v>
      </c>
      <c r="B585" s="202">
        <v>44</v>
      </c>
    </row>
    <row r="586" s="179" customFormat="1" ht="18" customHeight="1" spans="1:2">
      <c r="A586" s="173" t="s">
        <v>1110</v>
      </c>
      <c r="B586" s="202">
        <v>5</v>
      </c>
    </row>
    <row r="587" s="179" customFormat="1" ht="18" customHeight="1" spans="1:2">
      <c r="A587" s="232" t="s">
        <v>1111</v>
      </c>
      <c r="B587" s="202">
        <f>SUM(B588:B590)</f>
        <v>78</v>
      </c>
    </row>
    <row r="588" s="179" customFormat="1" ht="18" customHeight="1" spans="1:2">
      <c r="A588" s="173" t="s">
        <v>1112</v>
      </c>
      <c r="B588" s="202">
        <v>78</v>
      </c>
    </row>
    <row r="589" s="179" customFormat="1" ht="18" customHeight="1" spans="1:2">
      <c r="A589" s="173" t="s">
        <v>1113</v>
      </c>
      <c r="B589" s="202">
        <v>0</v>
      </c>
    </row>
    <row r="590" s="179" customFormat="1" ht="18" customHeight="1" spans="1:2">
      <c r="A590" s="173" t="s">
        <v>1114</v>
      </c>
      <c r="B590" s="202">
        <v>0</v>
      </c>
    </row>
    <row r="591" s="179" customFormat="1" ht="18" customHeight="1" spans="1:2">
      <c r="A591" s="232" t="s">
        <v>1115</v>
      </c>
      <c r="B591" s="202">
        <f>SUM(B592:B600)</f>
        <v>1673</v>
      </c>
    </row>
    <row r="592" s="179" customFormat="1" ht="18" customHeight="1" spans="1:2">
      <c r="A592" s="173" t="s">
        <v>1116</v>
      </c>
      <c r="B592" s="202">
        <v>700</v>
      </c>
    </row>
    <row r="593" s="179" customFormat="1" ht="18" customHeight="1" spans="1:2">
      <c r="A593" s="173" t="s">
        <v>1117</v>
      </c>
      <c r="B593" s="202">
        <v>491</v>
      </c>
    </row>
    <row r="594" s="179" customFormat="1" ht="18" customHeight="1" spans="1:2">
      <c r="A594" s="173" t="s">
        <v>1118</v>
      </c>
      <c r="B594" s="202">
        <v>135</v>
      </c>
    </row>
    <row r="595" s="179" customFormat="1" ht="18" customHeight="1" spans="1:2">
      <c r="A595" s="173" t="s">
        <v>1119</v>
      </c>
      <c r="B595" s="202">
        <v>297</v>
      </c>
    </row>
    <row r="596" s="179" customFormat="1" ht="18" customHeight="1" spans="1:2">
      <c r="A596" s="173" t="s">
        <v>1120</v>
      </c>
      <c r="B596" s="202">
        <v>0</v>
      </c>
    </row>
    <row r="597" s="179" customFormat="1" ht="18" customHeight="1" spans="1:2">
      <c r="A597" s="173" t="s">
        <v>1121</v>
      </c>
      <c r="B597" s="202">
        <v>0</v>
      </c>
    </row>
    <row r="598" s="179" customFormat="1" ht="18" customHeight="1" spans="1:2">
      <c r="A598" s="173" t="s">
        <v>1122</v>
      </c>
      <c r="B598" s="202">
        <v>0</v>
      </c>
    </row>
    <row r="599" s="179" customFormat="1" ht="18" customHeight="1" spans="1:2">
      <c r="A599" s="173" t="s">
        <v>1123</v>
      </c>
      <c r="B599" s="202">
        <v>40</v>
      </c>
    </row>
    <row r="600" s="179" customFormat="1" ht="18" customHeight="1" spans="1:2">
      <c r="A600" s="173" t="s">
        <v>1124</v>
      </c>
      <c r="B600" s="202">
        <v>10</v>
      </c>
    </row>
    <row r="601" s="179" customFormat="1" ht="18" customHeight="1" spans="1:2">
      <c r="A601" s="232" t="s">
        <v>1125</v>
      </c>
      <c r="B601" s="202">
        <f>SUM(B602:B609)</f>
        <v>2897</v>
      </c>
    </row>
    <row r="602" s="179" customFormat="1" ht="18" customHeight="1" spans="1:2">
      <c r="A602" s="173" t="s">
        <v>1126</v>
      </c>
      <c r="B602" s="202">
        <v>0</v>
      </c>
    </row>
    <row r="603" s="179" customFormat="1" ht="18" customHeight="1" spans="1:2">
      <c r="A603" s="173" t="s">
        <v>1127</v>
      </c>
      <c r="B603" s="202">
        <v>10</v>
      </c>
    </row>
    <row r="604" s="179" customFormat="1" ht="18" customHeight="1" spans="1:2">
      <c r="A604" s="173" t="s">
        <v>1128</v>
      </c>
      <c r="B604" s="202">
        <v>0</v>
      </c>
    </row>
    <row r="605" s="179" customFormat="1" ht="18" customHeight="1" spans="1:2">
      <c r="A605" s="173" t="s">
        <v>1129</v>
      </c>
      <c r="B605" s="202">
        <v>663</v>
      </c>
    </row>
    <row r="606" s="179" customFormat="1" ht="18" customHeight="1" spans="1:2">
      <c r="A606" s="173" t="s">
        <v>1130</v>
      </c>
      <c r="B606" s="202">
        <v>0</v>
      </c>
    </row>
    <row r="607" s="179" customFormat="1" ht="18" customHeight="1" spans="1:2">
      <c r="A607" s="173" t="s">
        <v>1131</v>
      </c>
      <c r="B607" s="202">
        <v>281</v>
      </c>
    </row>
    <row r="608" s="179" customFormat="1" ht="18" customHeight="1" spans="1:2">
      <c r="A608" s="173" t="s">
        <v>1132</v>
      </c>
      <c r="B608" s="202">
        <v>96</v>
      </c>
    </row>
    <row r="609" s="179" customFormat="1" ht="18" customHeight="1" spans="1:2">
      <c r="A609" s="173" t="s">
        <v>1133</v>
      </c>
      <c r="B609" s="202">
        <v>1847</v>
      </c>
    </row>
    <row r="610" s="179" customFormat="1" ht="18" customHeight="1" spans="1:2">
      <c r="A610" s="232" t="s">
        <v>1134</v>
      </c>
      <c r="B610" s="202">
        <f>SUM(B611:B616)</f>
        <v>818</v>
      </c>
    </row>
    <row r="611" s="179" customFormat="1" ht="18" customHeight="1" spans="1:2">
      <c r="A611" s="173" t="s">
        <v>1135</v>
      </c>
      <c r="B611" s="202">
        <v>6</v>
      </c>
    </row>
    <row r="612" s="179" customFormat="1" ht="18" customHeight="1" spans="1:2">
      <c r="A612" s="173" t="s">
        <v>1136</v>
      </c>
      <c r="B612" s="202">
        <v>260</v>
      </c>
    </row>
    <row r="613" s="179" customFormat="1" ht="18" customHeight="1" spans="1:2">
      <c r="A613" s="173" t="s">
        <v>1137</v>
      </c>
      <c r="B613" s="202">
        <v>237</v>
      </c>
    </row>
    <row r="614" s="179" customFormat="1" ht="18" customHeight="1" spans="1:2">
      <c r="A614" s="173" t="s">
        <v>1138</v>
      </c>
      <c r="B614" s="202">
        <v>147</v>
      </c>
    </row>
    <row r="615" s="179" customFormat="1" ht="18" customHeight="1" spans="1:2">
      <c r="A615" s="173" t="s">
        <v>1139</v>
      </c>
      <c r="B615" s="202">
        <v>0</v>
      </c>
    </row>
    <row r="616" s="179" customFormat="1" ht="18" customHeight="1" spans="1:2">
      <c r="A616" s="173" t="s">
        <v>1140</v>
      </c>
      <c r="B616" s="202">
        <v>168</v>
      </c>
    </row>
    <row r="617" s="179" customFormat="1" ht="18" customHeight="1" spans="1:2">
      <c r="A617" s="232" t="s">
        <v>1141</v>
      </c>
      <c r="B617" s="202">
        <f>SUM(B618:B624)</f>
        <v>4041</v>
      </c>
    </row>
    <row r="618" s="179" customFormat="1" ht="18" customHeight="1" spans="1:2">
      <c r="A618" s="173" t="s">
        <v>1142</v>
      </c>
      <c r="B618" s="202">
        <v>2113</v>
      </c>
    </row>
    <row r="619" s="179" customFormat="1" ht="18" customHeight="1" spans="1:2">
      <c r="A619" s="173" t="s">
        <v>1143</v>
      </c>
      <c r="B619" s="202">
        <v>80</v>
      </c>
    </row>
    <row r="620" s="179" customFormat="1" ht="18" customHeight="1" spans="1:2">
      <c r="A620" s="173" t="s">
        <v>1144</v>
      </c>
      <c r="B620" s="202">
        <v>0</v>
      </c>
    </row>
    <row r="621" s="179" customFormat="1" ht="18" customHeight="1" spans="1:2">
      <c r="A621" s="173" t="s">
        <v>1145</v>
      </c>
      <c r="B621" s="202">
        <v>1585</v>
      </c>
    </row>
    <row r="622" s="179" customFormat="1" ht="18" customHeight="1" spans="1:2">
      <c r="A622" s="173" t="s">
        <v>1146</v>
      </c>
      <c r="B622" s="202">
        <v>263</v>
      </c>
    </row>
    <row r="623" s="179" customFormat="1" ht="18" customHeight="1" spans="1:2">
      <c r="A623" s="173" t="s">
        <v>1147</v>
      </c>
      <c r="B623" s="202">
        <v>0</v>
      </c>
    </row>
    <row r="624" s="179" customFormat="1" ht="18" customHeight="1" spans="1:2">
      <c r="A624" s="173" t="s">
        <v>1148</v>
      </c>
      <c r="B624" s="202">
        <v>0</v>
      </c>
    </row>
    <row r="625" s="179" customFormat="1" ht="18" customHeight="1" spans="1:2">
      <c r="A625" s="232" t="s">
        <v>1149</v>
      </c>
      <c r="B625" s="202">
        <f>SUM(B626:B633)</f>
        <v>736</v>
      </c>
    </row>
    <row r="626" s="179" customFormat="1" ht="18" customHeight="1" spans="1:2">
      <c r="A626" s="173" t="s">
        <v>712</v>
      </c>
      <c r="B626" s="202">
        <v>175</v>
      </c>
    </row>
    <row r="627" s="179" customFormat="1" ht="18" customHeight="1" spans="1:2">
      <c r="A627" s="173" t="s">
        <v>713</v>
      </c>
      <c r="B627" s="202">
        <v>19</v>
      </c>
    </row>
    <row r="628" s="179" customFormat="1" ht="18" customHeight="1" spans="1:2">
      <c r="A628" s="173" t="s">
        <v>714</v>
      </c>
      <c r="B628" s="202">
        <v>0</v>
      </c>
    </row>
    <row r="629" s="179" customFormat="1" ht="18" customHeight="1" spans="1:2">
      <c r="A629" s="173" t="s">
        <v>1150</v>
      </c>
      <c r="B629" s="202">
        <v>86</v>
      </c>
    </row>
    <row r="630" s="179" customFormat="1" ht="18" customHeight="1" spans="1:2">
      <c r="A630" s="173" t="s">
        <v>1151</v>
      </c>
      <c r="B630" s="202">
        <v>91</v>
      </c>
    </row>
    <row r="631" s="179" customFormat="1" ht="18" customHeight="1" spans="1:2">
      <c r="A631" s="173" t="s">
        <v>1152</v>
      </c>
      <c r="B631" s="202">
        <v>26</v>
      </c>
    </row>
    <row r="632" s="179" customFormat="1" ht="18" customHeight="1" spans="1:2">
      <c r="A632" s="173" t="s">
        <v>1153</v>
      </c>
      <c r="B632" s="202">
        <v>0</v>
      </c>
    </row>
    <row r="633" s="179" customFormat="1" ht="18" customHeight="1" spans="1:2">
      <c r="A633" s="173" t="s">
        <v>1154</v>
      </c>
      <c r="B633" s="202">
        <v>339</v>
      </c>
    </row>
    <row r="634" s="179" customFormat="1" ht="18" customHeight="1" spans="1:2">
      <c r="A634" s="232" t="s">
        <v>1155</v>
      </c>
      <c r="B634" s="202">
        <f>SUM(B635:B639)</f>
        <v>151</v>
      </c>
    </row>
    <row r="635" s="179" customFormat="1" ht="18" customHeight="1" spans="1:2">
      <c r="A635" s="173" t="s">
        <v>712</v>
      </c>
      <c r="B635" s="202">
        <v>112</v>
      </c>
    </row>
    <row r="636" s="179" customFormat="1" ht="18" customHeight="1" spans="1:2">
      <c r="A636" s="173" t="s">
        <v>713</v>
      </c>
      <c r="B636" s="202">
        <v>0</v>
      </c>
    </row>
    <row r="637" s="179" customFormat="1" ht="18" customHeight="1" spans="1:2">
      <c r="A637" s="173" t="s">
        <v>714</v>
      </c>
      <c r="B637" s="202">
        <v>0</v>
      </c>
    </row>
    <row r="638" s="179" customFormat="1" ht="18" customHeight="1" spans="1:2">
      <c r="A638" s="173" t="s">
        <v>721</v>
      </c>
      <c r="B638" s="202">
        <v>0</v>
      </c>
    </row>
    <row r="639" s="179" customFormat="1" ht="18" customHeight="1" spans="1:2">
      <c r="A639" s="173" t="s">
        <v>1156</v>
      </c>
      <c r="B639" s="202">
        <v>39</v>
      </c>
    </row>
    <row r="640" s="179" customFormat="1" ht="18" customHeight="1" spans="1:2">
      <c r="A640" s="232" t="s">
        <v>1157</v>
      </c>
      <c r="B640" s="202">
        <f>SUM(B641:B642)</f>
        <v>0</v>
      </c>
    </row>
    <row r="641" s="179" customFormat="1" ht="18" customHeight="1" spans="1:2">
      <c r="A641" s="173" t="s">
        <v>1158</v>
      </c>
      <c r="B641" s="202">
        <v>0</v>
      </c>
    </row>
    <row r="642" s="179" customFormat="1" ht="18" customHeight="1" spans="1:2">
      <c r="A642" s="173" t="s">
        <v>1159</v>
      </c>
      <c r="B642" s="202">
        <v>0</v>
      </c>
    </row>
    <row r="643" s="179" customFormat="1" ht="18" customHeight="1" spans="1:2">
      <c r="A643" s="232" t="s">
        <v>1160</v>
      </c>
      <c r="B643" s="202">
        <f>SUM(B644:B645)</f>
        <v>112</v>
      </c>
    </row>
    <row r="644" s="179" customFormat="1" ht="18" customHeight="1" spans="1:2">
      <c r="A644" s="173" t="s">
        <v>1161</v>
      </c>
      <c r="B644" s="202">
        <v>0</v>
      </c>
    </row>
    <row r="645" s="179" customFormat="1" ht="18" customHeight="1" spans="1:2">
      <c r="A645" s="173" t="s">
        <v>1162</v>
      </c>
      <c r="B645" s="202">
        <v>112</v>
      </c>
    </row>
    <row r="646" s="179" customFormat="1" ht="18" customHeight="1" spans="1:2">
      <c r="A646" s="232" t="s">
        <v>1163</v>
      </c>
      <c r="B646" s="202">
        <f>SUM(B647:B648)</f>
        <v>0</v>
      </c>
    </row>
    <row r="647" s="179" customFormat="1" ht="18" customHeight="1" spans="1:2">
      <c r="A647" s="173" t="s">
        <v>1164</v>
      </c>
      <c r="B647" s="202">
        <v>0</v>
      </c>
    </row>
    <row r="648" s="179" customFormat="1" ht="18" customHeight="1" spans="1:2">
      <c r="A648" s="173" t="s">
        <v>1165</v>
      </c>
      <c r="B648" s="202">
        <v>0</v>
      </c>
    </row>
    <row r="649" s="179" customFormat="1" ht="18" customHeight="1" spans="1:2">
      <c r="A649" s="232" t="s">
        <v>1166</v>
      </c>
      <c r="B649" s="202">
        <f>SUM(B650:B651)</f>
        <v>0</v>
      </c>
    </row>
    <row r="650" s="179" customFormat="1" ht="18" customHeight="1" spans="1:2">
      <c r="A650" s="173" t="s">
        <v>1167</v>
      </c>
      <c r="B650" s="202">
        <v>0</v>
      </c>
    </row>
    <row r="651" s="179" customFormat="1" ht="18" customHeight="1" spans="1:2">
      <c r="A651" s="173" t="s">
        <v>1168</v>
      </c>
      <c r="B651" s="202">
        <v>0</v>
      </c>
    </row>
    <row r="652" s="179" customFormat="1" ht="18" customHeight="1" spans="1:2">
      <c r="A652" s="232" t="s">
        <v>1169</v>
      </c>
      <c r="B652" s="202">
        <f>SUM(B653:B654)</f>
        <v>114</v>
      </c>
    </row>
    <row r="653" s="179" customFormat="1" ht="18" customHeight="1" spans="1:2">
      <c r="A653" s="173" t="s">
        <v>1170</v>
      </c>
      <c r="B653" s="202">
        <v>114</v>
      </c>
    </row>
    <row r="654" s="179" customFormat="1" ht="18" customHeight="1" spans="1:2">
      <c r="A654" s="173" t="s">
        <v>1171</v>
      </c>
      <c r="B654" s="202">
        <v>0</v>
      </c>
    </row>
    <row r="655" s="179" customFormat="1" ht="18" customHeight="1" spans="1:2">
      <c r="A655" s="232" t="s">
        <v>1172</v>
      </c>
      <c r="B655" s="202">
        <f>SUM(B656:B658)</f>
        <v>21194</v>
      </c>
    </row>
    <row r="656" s="179" customFormat="1" ht="18" customHeight="1" spans="1:2">
      <c r="A656" s="173" t="s">
        <v>1173</v>
      </c>
      <c r="B656" s="202">
        <v>1690</v>
      </c>
    </row>
    <row r="657" s="179" customFormat="1" ht="18" customHeight="1" spans="1:2">
      <c r="A657" s="173" t="s">
        <v>1174</v>
      </c>
      <c r="B657" s="202">
        <v>0</v>
      </c>
    </row>
    <row r="658" s="179" customFormat="1" ht="18" customHeight="1" spans="1:2">
      <c r="A658" s="173" t="s">
        <v>1175</v>
      </c>
      <c r="B658" s="202">
        <v>19504</v>
      </c>
    </row>
    <row r="659" s="179" customFormat="1" ht="18" customHeight="1" spans="1:2">
      <c r="A659" s="232" t="s">
        <v>1176</v>
      </c>
      <c r="B659" s="202">
        <f>SUM(B660:B662)</f>
        <v>3</v>
      </c>
    </row>
    <row r="660" s="179" customFormat="1" ht="18" customHeight="1" spans="1:2">
      <c r="A660" s="173" t="s">
        <v>1177</v>
      </c>
      <c r="B660" s="202">
        <v>0</v>
      </c>
    </row>
    <row r="661" s="179" customFormat="1" ht="18" customHeight="1" spans="1:2">
      <c r="A661" s="173" t="s">
        <v>1178</v>
      </c>
      <c r="B661" s="202">
        <v>3</v>
      </c>
    </row>
    <row r="662" s="179" customFormat="1" ht="18" customHeight="1" spans="1:2">
      <c r="A662" s="173" t="s">
        <v>1179</v>
      </c>
      <c r="B662" s="202">
        <v>0</v>
      </c>
    </row>
    <row r="663" s="179" customFormat="1" ht="18" customHeight="1" spans="1:2">
      <c r="A663" s="232" t="s">
        <v>1180</v>
      </c>
      <c r="B663" s="202">
        <f>SUM(B664:B670)</f>
        <v>847</v>
      </c>
    </row>
    <row r="664" s="179" customFormat="1" ht="18" customHeight="1" spans="1:2">
      <c r="A664" s="173" t="s">
        <v>712</v>
      </c>
      <c r="B664" s="202">
        <v>273</v>
      </c>
    </row>
    <row r="665" s="179" customFormat="1" ht="18" customHeight="1" spans="1:2">
      <c r="A665" s="173" t="s">
        <v>713</v>
      </c>
      <c r="B665" s="202">
        <v>0</v>
      </c>
    </row>
    <row r="666" s="179" customFormat="1" ht="18" customHeight="1" spans="1:2">
      <c r="A666" s="173" t="s">
        <v>714</v>
      </c>
      <c r="B666" s="202">
        <v>0</v>
      </c>
    </row>
    <row r="667" s="179" customFormat="1" ht="18" customHeight="1" spans="1:2">
      <c r="A667" s="173" t="s">
        <v>1181</v>
      </c>
      <c r="B667" s="202">
        <v>295</v>
      </c>
    </row>
    <row r="668" s="179" customFormat="1" ht="18" customHeight="1" spans="1:2">
      <c r="A668" s="173" t="s">
        <v>1182</v>
      </c>
      <c r="B668" s="202">
        <v>0</v>
      </c>
    </row>
    <row r="669" s="179" customFormat="1" ht="18" customHeight="1" spans="1:2">
      <c r="A669" s="173" t="s">
        <v>721</v>
      </c>
      <c r="B669" s="202">
        <v>172</v>
      </c>
    </row>
    <row r="670" s="179" customFormat="1" ht="18" customHeight="1" spans="1:2">
      <c r="A670" s="173" t="s">
        <v>1183</v>
      </c>
      <c r="B670" s="202">
        <v>107</v>
      </c>
    </row>
    <row r="671" s="179" customFormat="1" ht="18" customHeight="1" spans="1:2">
      <c r="A671" s="232" t="s">
        <v>1184</v>
      </c>
      <c r="B671" s="202">
        <f>SUM(B672:B673)</f>
        <v>0</v>
      </c>
    </row>
    <row r="672" s="179" customFormat="1" ht="18" customHeight="1" spans="1:2">
      <c r="A672" s="173" t="s">
        <v>1185</v>
      </c>
      <c r="B672" s="202">
        <v>0</v>
      </c>
    </row>
    <row r="673" s="179" customFormat="1" ht="18" customHeight="1" spans="1:2">
      <c r="A673" s="173" t="s">
        <v>1186</v>
      </c>
      <c r="B673" s="202">
        <v>0</v>
      </c>
    </row>
    <row r="674" s="179" customFormat="1" ht="18" customHeight="1" spans="1:2">
      <c r="A674" s="232" t="s">
        <v>1187</v>
      </c>
      <c r="B674" s="202">
        <f>B675</f>
        <v>747</v>
      </c>
    </row>
    <row r="675" s="179" customFormat="1" ht="18" customHeight="1" spans="1:2">
      <c r="A675" s="173" t="s">
        <v>1188</v>
      </c>
      <c r="B675" s="202">
        <v>747</v>
      </c>
    </row>
    <row r="676" s="179" customFormat="1" ht="18" customHeight="1" spans="1:2">
      <c r="A676" s="232" t="s">
        <v>1189</v>
      </c>
      <c r="B676" s="202">
        <f>SUM(B677,B682,B697,B701,B713,B716,B720,B725,B729,B733,B736,B745,B747)</f>
        <v>111836</v>
      </c>
    </row>
    <row r="677" s="179" customFormat="1" ht="18" customHeight="1" spans="1:2">
      <c r="A677" s="232" t="s">
        <v>1190</v>
      </c>
      <c r="B677" s="202">
        <f>SUM(B678:B681)</f>
        <v>1538</v>
      </c>
    </row>
    <row r="678" s="179" customFormat="1" ht="18" customHeight="1" spans="1:2">
      <c r="A678" s="173" t="s">
        <v>712</v>
      </c>
      <c r="B678" s="202">
        <v>903</v>
      </c>
    </row>
    <row r="679" s="179" customFormat="1" ht="18" customHeight="1" spans="1:2">
      <c r="A679" s="173" t="s">
        <v>713</v>
      </c>
      <c r="B679" s="202">
        <v>420</v>
      </c>
    </row>
    <row r="680" s="179" customFormat="1" ht="18" customHeight="1" spans="1:2">
      <c r="A680" s="173" t="s">
        <v>714</v>
      </c>
      <c r="B680" s="202">
        <v>0</v>
      </c>
    </row>
    <row r="681" s="179" customFormat="1" ht="18" customHeight="1" spans="1:2">
      <c r="A681" s="173" t="s">
        <v>1191</v>
      </c>
      <c r="B681" s="202">
        <v>215</v>
      </c>
    </row>
    <row r="682" s="179" customFormat="1" ht="18" customHeight="1" spans="1:2">
      <c r="A682" s="232" t="s">
        <v>1192</v>
      </c>
      <c r="B682" s="202">
        <f>SUM(B683:B696)</f>
        <v>38552</v>
      </c>
    </row>
    <row r="683" s="179" customFormat="1" ht="18" customHeight="1" spans="1:2">
      <c r="A683" s="173" t="s">
        <v>1193</v>
      </c>
      <c r="B683" s="202">
        <v>21245</v>
      </c>
    </row>
    <row r="684" s="179" customFormat="1" ht="18" customHeight="1" spans="1:2">
      <c r="A684" s="173" t="s">
        <v>1194</v>
      </c>
      <c r="B684" s="202">
        <v>8516</v>
      </c>
    </row>
    <row r="685" s="179" customFormat="1" ht="18" customHeight="1" spans="1:2">
      <c r="A685" s="173" t="s">
        <v>1195</v>
      </c>
      <c r="B685" s="202">
        <v>0</v>
      </c>
    </row>
    <row r="686" s="179" customFormat="1" ht="18" customHeight="1" spans="1:2">
      <c r="A686" s="173" t="s">
        <v>1196</v>
      </c>
      <c r="B686" s="202">
        <v>0</v>
      </c>
    </row>
    <row r="687" s="179" customFormat="1" ht="18" customHeight="1" spans="1:2">
      <c r="A687" s="173" t="s">
        <v>1197</v>
      </c>
      <c r="B687" s="202">
        <v>1360</v>
      </c>
    </row>
    <row r="688" s="179" customFormat="1" ht="18" customHeight="1" spans="1:2">
      <c r="A688" s="173" t="s">
        <v>1198</v>
      </c>
      <c r="B688" s="202">
        <v>5645</v>
      </c>
    </row>
    <row r="689" s="179" customFormat="1" ht="18" customHeight="1" spans="1:2">
      <c r="A689" s="173" t="s">
        <v>1199</v>
      </c>
      <c r="B689" s="202">
        <v>0</v>
      </c>
    </row>
    <row r="690" s="179" customFormat="1" ht="18" customHeight="1" spans="1:2">
      <c r="A690" s="173" t="s">
        <v>1200</v>
      </c>
      <c r="B690" s="202">
        <v>0</v>
      </c>
    </row>
    <row r="691" s="179" customFormat="1" ht="18" customHeight="1" spans="1:2">
      <c r="A691" s="173" t="s">
        <v>1201</v>
      </c>
      <c r="B691" s="202">
        <v>0</v>
      </c>
    </row>
    <row r="692" s="179" customFormat="1" ht="18" customHeight="1" spans="1:2">
      <c r="A692" s="173" t="s">
        <v>1202</v>
      </c>
      <c r="B692" s="202">
        <v>0</v>
      </c>
    </row>
    <row r="693" s="179" customFormat="1" ht="18" customHeight="1" spans="1:2">
      <c r="A693" s="173" t="s">
        <v>1203</v>
      </c>
      <c r="B693" s="202">
        <v>0</v>
      </c>
    </row>
    <row r="694" s="179" customFormat="1" ht="18" customHeight="1" spans="1:2">
      <c r="A694" s="173" t="s">
        <v>1204</v>
      </c>
      <c r="B694" s="202">
        <v>0</v>
      </c>
    </row>
    <row r="695" s="179" customFormat="1" ht="18" customHeight="1" spans="1:2">
      <c r="A695" s="173" t="s">
        <v>1205</v>
      </c>
      <c r="B695" s="202">
        <v>11</v>
      </c>
    </row>
    <row r="696" s="179" customFormat="1" ht="18" customHeight="1" spans="1:2">
      <c r="A696" s="173" t="s">
        <v>1206</v>
      </c>
      <c r="B696" s="202">
        <v>1775</v>
      </c>
    </row>
    <row r="697" s="179" customFormat="1" ht="18" customHeight="1" spans="1:2">
      <c r="A697" s="232" t="s">
        <v>1207</v>
      </c>
      <c r="B697" s="202">
        <f>SUM(B698:B700)</f>
        <v>911</v>
      </c>
    </row>
    <row r="698" s="179" customFormat="1" ht="18" customHeight="1" spans="1:2">
      <c r="A698" s="173" t="s">
        <v>1208</v>
      </c>
      <c r="B698" s="202">
        <v>761</v>
      </c>
    </row>
    <row r="699" s="179" customFormat="1" ht="18" customHeight="1" spans="1:2">
      <c r="A699" s="173" t="s">
        <v>1209</v>
      </c>
      <c r="B699" s="202">
        <v>0</v>
      </c>
    </row>
    <row r="700" s="179" customFormat="1" ht="18" customHeight="1" spans="1:2">
      <c r="A700" s="173" t="s">
        <v>1210</v>
      </c>
      <c r="B700" s="202">
        <v>150</v>
      </c>
    </row>
    <row r="701" s="179" customFormat="1" ht="18" customHeight="1" spans="1:2">
      <c r="A701" s="232" t="s">
        <v>1211</v>
      </c>
      <c r="B701" s="202">
        <f>SUM(B702:B712)</f>
        <v>19328</v>
      </c>
    </row>
    <row r="702" s="179" customFormat="1" ht="18" customHeight="1" spans="1:2">
      <c r="A702" s="173" t="s">
        <v>1212</v>
      </c>
      <c r="B702" s="202">
        <v>6537</v>
      </c>
    </row>
    <row r="703" s="179" customFormat="1" ht="18" customHeight="1" spans="1:2">
      <c r="A703" s="173" t="s">
        <v>1213</v>
      </c>
      <c r="B703" s="202">
        <v>912</v>
      </c>
    </row>
    <row r="704" s="179" customFormat="1" ht="18" customHeight="1" spans="1:2">
      <c r="A704" s="173" t="s">
        <v>1214</v>
      </c>
      <c r="B704" s="202">
        <v>0</v>
      </c>
    </row>
    <row r="705" s="179" customFormat="1" ht="18" customHeight="1" spans="1:2">
      <c r="A705" s="173" t="s">
        <v>1215</v>
      </c>
      <c r="B705" s="202">
        <v>0</v>
      </c>
    </row>
    <row r="706" s="179" customFormat="1" ht="18" customHeight="1" spans="1:2">
      <c r="A706" s="173" t="s">
        <v>1216</v>
      </c>
      <c r="B706" s="202">
        <v>275</v>
      </c>
    </row>
    <row r="707" s="179" customFormat="1" ht="18" customHeight="1" spans="1:2">
      <c r="A707" s="173" t="s">
        <v>1217</v>
      </c>
      <c r="B707" s="202">
        <v>1679</v>
      </c>
    </row>
    <row r="708" s="179" customFormat="1" ht="18" customHeight="1" spans="1:2">
      <c r="A708" s="173" t="s">
        <v>1218</v>
      </c>
      <c r="B708" s="202">
        <v>0</v>
      </c>
    </row>
    <row r="709" s="179" customFormat="1" ht="18" customHeight="1" spans="1:2">
      <c r="A709" s="173" t="s">
        <v>1219</v>
      </c>
      <c r="B709" s="202">
        <v>4295</v>
      </c>
    </row>
    <row r="710" s="179" customFormat="1" ht="18" customHeight="1" spans="1:2">
      <c r="A710" s="173" t="s">
        <v>1220</v>
      </c>
      <c r="B710" s="202">
        <v>1344</v>
      </c>
    </row>
    <row r="711" s="179" customFormat="1" ht="18" customHeight="1" spans="1:2">
      <c r="A711" s="173" t="s">
        <v>1221</v>
      </c>
      <c r="B711" s="202">
        <v>4067</v>
      </c>
    </row>
    <row r="712" s="179" customFormat="1" ht="18" customHeight="1" spans="1:2">
      <c r="A712" s="173" t="s">
        <v>1222</v>
      </c>
      <c r="B712" s="202">
        <v>219</v>
      </c>
    </row>
    <row r="713" s="179" customFormat="1" ht="18" customHeight="1" spans="1:2">
      <c r="A713" s="232" t="s">
        <v>1223</v>
      </c>
      <c r="B713" s="202">
        <f>SUM(B714:B715)</f>
        <v>32</v>
      </c>
    </row>
    <row r="714" s="179" customFormat="1" ht="18" customHeight="1" spans="1:2">
      <c r="A714" s="173" t="s">
        <v>1224</v>
      </c>
      <c r="B714" s="202">
        <v>9</v>
      </c>
    </row>
    <row r="715" s="179" customFormat="1" ht="18" customHeight="1" spans="1:2">
      <c r="A715" s="173" t="s">
        <v>1225</v>
      </c>
      <c r="B715" s="202">
        <v>23</v>
      </c>
    </row>
    <row r="716" s="179" customFormat="1" ht="18" customHeight="1" spans="1:2">
      <c r="A716" s="232" t="s">
        <v>1226</v>
      </c>
      <c r="B716" s="202">
        <f>SUM(B717:B719)</f>
        <v>202</v>
      </c>
    </row>
    <row r="717" s="179" customFormat="1" ht="18" customHeight="1" spans="1:2">
      <c r="A717" s="173" t="s">
        <v>1227</v>
      </c>
      <c r="B717" s="202">
        <v>81</v>
      </c>
    </row>
    <row r="718" s="179" customFormat="1" ht="18" customHeight="1" spans="1:2">
      <c r="A718" s="173" t="s">
        <v>1228</v>
      </c>
      <c r="B718" s="202">
        <v>2</v>
      </c>
    </row>
    <row r="719" s="179" customFormat="1" ht="18" customHeight="1" spans="1:2">
      <c r="A719" s="173" t="s">
        <v>1229</v>
      </c>
      <c r="B719" s="202">
        <v>119</v>
      </c>
    </row>
    <row r="720" s="179" customFormat="1" ht="18" customHeight="1" spans="1:2">
      <c r="A720" s="232" t="s">
        <v>1230</v>
      </c>
      <c r="B720" s="202">
        <f>SUM(B721:B724)</f>
        <v>7958</v>
      </c>
    </row>
    <row r="721" s="179" customFormat="1" ht="18" customHeight="1" spans="1:2">
      <c r="A721" s="173" t="s">
        <v>1231</v>
      </c>
      <c r="B721" s="202">
        <v>4094</v>
      </c>
    </row>
    <row r="722" s="179" customFormat="1" ht="18" customHeight="1" spans="1:2">
      <c r="A722" s="173" t="s">
        <v>1232</v>
      </c>
      <c r="B722" s="202">
        <v>1805</v>
      </c>
    </row>
    <row r="723" s="179" customFormat="1" ht="18" customHeight="1" spans="1:2">
      <c r="A723" s="173" t="s">
        <v>1233</v>
      </c>
      <c r="B723" s="202">
        <v>2059</v>
      </c>
    </row>
    <row r="724" s="179" customFormat="1" ht="18" customHeight="1" spans="1:2">
      <c r="A724" s="173" t="s">
        <v>1234</v>
      </c>
      <c r="B724" s="202">
        <v>0</v>
      </c>
    </row>
    <row r="725" s="179" customFormat="1" ht="18" customHeight="1" spans="1:2">
      <c r="A725" s="232" t="s">
        <v>1235</v>
      </c>
      <c r="B725" s="202">
        <f>SUM(B726:B728)</f>
        <v>40948</v>
      </c>
    </row>
    <row r="726" s="179" customFormat="1" ht="18" customHeight="1" spans="1:2">
      <c r="A726" s="173" t="s">
        <v>1236</v>
      </c>
      <c r="B726" s="202">
        <v>1506</v>
      </c>
    </row>
    <row r="727" s="179" customFormat="1" ht="18" customHeight="1" spans="1:2">
      <c r="A727" s="173" t="s">
        <v>1237</v>
      </c>
      <c r="B727" s="202">
        <v>39442</v>
      </c>
    </row>
    <row r="728" s="179" customFormat="1" ht="18" customHeight="1" spans="1:2">
      <c r="A728" s="173" t="s">
        <v>1238</v>
      </c>
      <c r="B728" s="202">
        <v>0</v>
      </c>
    </row>
    <row r="729" s="179" customFormat="1" ht="18" customHeight="1" spans="1:2">
      <c r="A729" s="232" t="s">
        <v>1239</v>
      </c>
      <c r="B729" s="202">
        <f>SUM(B730:B732)</f>
        <v>0</v>
      </c>
    </row>
    <row r="730" s="179" customFormat="1" ht="18" customHeight="1" spans="1:2">
      <c r="A730" s="173" t="s">
        <v>1240</v>
      </c>
      <c r="B730" s="202">
        <v>0</v>
      </c>
    </row>
    <row r="731" s="179" customFormat="1" ht="18" customHeight="1" spans="1:2">
      <c r="A731" s="173" t="s">
        <v>1241</v>
      </c>
      <c r="B731" s="202">
        <v>0</v>
      </c>
    </row>
    <row r="732" s="179" customFormat="1" ht="18" customHeight="1" spans="1:2">
      <c r="A732" s="173" t="s">
        <v>1242</v>
      </c>
      <c r="B732" s="202">
        <v>0</v>
      </c>
    </row>
    <row r="733" s="179" customFormat="1" ht="18" customHeight="1" spans="1:2">
      <c r="A733" s="232" t="s">
        <v>1243</v>
      </c>
      <c r="B733" s="202">
        <f>SUM(B734:B735)</f>
        <v>441</v>
      </c>
    </row>
    <row r="734" s="179" customFormat="1" ht="18" customHeight="1" spans="1:2">
      <c r="A734" s="173" t="s">
        <v>1244</v>
      </c>
      <c r="B734" s="202">
        <v>426</v>
      </c>
    </row>
    <row r="735" s="179" customFormat="1" ht="18" customHeight="1" spans="1:2">
      <c r="A735" s="173" t="s">
        <v>1245</v>
      </c>
      <c r="B735" s="202">
        <v>15</v>
      </c>
    </row>
    <row r="736" s="179" customFormat="1" ht="18" customHeight="1" spans="1:2">
      <c r="A736" s="232" t="s">
        <v>1246</v>
      </c>
      <c r="B736" s="202">
        <f>SUM(B737:B744)</f>
        <v>1652</v>
      </c>
    </row>
    <row r="737" s="179" customFormat="1" ht="18" customHeight="1" spans="1:2">
      <c r="A737" s="173" t="s">
        <v>712</v>
      </c>
      <c r="B737" s="202">
        <v>952</v>
      </c>
    </row>
    <row r="738" s="179" customFormat="1" ht="18" customHeight="1" spans="1:2">
      <c r="A738" s="173" t="s">
        <v>713</v>
      </c>
      <c r="B738" s="202">
        <v>0</v>
      </c>
    </row>
    <row r="739" s="179" customFormat="1" ht="18" customHeight="1" spans="1:2">
      <c r="A739" s="173" t="s">
        <v>714</v>
      </c>
      <c r="B739" s="202">
        <v>0</v>
      </c>
    </row>
    <row r="740" s="179" customFormat="1" ht="18" customHeight="1" spans="1:2">
      <c r="A740" s="173" t="s">
        <v>753</v>
      </c>
      <c r="B740" s="202">
        <v>8</v>
      </c>
    </row>
    <row r="741" s="179" customFormat="1" ht="18" customHeight="1" spans="1:2">
      <c r="A741" s="173" t="s">
        <v>1247</v>
      </c>
      <c r="B741" s="202">
        <v>526</v>
      </c>
    </row>
    <row r="742" s="179" customFormat="1" ht="18" customHeight="1" spans="1:2">
      <c r="A742" s="173" t="s">
        <v>1248</v>
      </c>
      <c r="B742" s="202">
        <v>71</v>
      </c>
    </row>
    <row r="743" s="179" customFormat="1" ht="18" customHeight="1" spans="1:2">
      <c r="A743" s="173" t="s">
        <v>721</v>
      </c>
      <c r="B743" s="202">
        <v>0</v>
      </c>
    </row>
    <row r="744" s="179" customFormat="1" ht="18" customHeight="1" spans="1:2">
      <c r="A744" s="173" t="s">
        <v>1249</v>
      </c>
      <c r="B744" s="202">
        <v>95</v>
      </c>
    </row>
    <row r="745" s="179" customFormat="1" ht="18" customHeight="1" spans="1:2">
      <c r="A745" s="232" t="s">
        <v>1250</v>
      </c>
      <c r="B745" s="202">
        <f>B746</f>
        <v>0</v>
      </c>
    </row>
    <row r="746" s="179" customFormat="1" ht="18" customHeight="1" spans="1:2">
      <c r="A746" s="173" t="s">
        <v>1251</v>
      </c>
      <c r="B746" s="202">
        <v>0</v>
      </c>
    </row>
    <row r="747" s="179" customFormat="1" ht="18" customHeight="1" spans="1:2">
      <c r="A747" s="232" t="s">
        <v>1252</v>
      </c>
      <c r="B747" s="202">
        <f>B748</f>
        <v>274</v>
      </c>
    </row>
    <row r="748" s="179" customFormat="1" ht="18" customHeight="1" spans="1:2">
      <c r="A748" s="173" t="s">
        <v>1253</v>
      </c>
      <c r="B748" s="202">
        <v>274</v>
      </c>
    </row>
    <row r="749" s="179" customFormat="1" ht="18" customHeight="1" spans="1:2">
      <c r="A749" s="232" t="s">
        <v>1254</v>
      </c>
      <c r="B749" s="202">
        <f>SUM(B750,B760,B764,B773,B780,B787,B793,B796,B799,B801,B803,B809,B811,B813,B824)</f>
        <v>18426</v>
      </c>
    </row>
    <row r="750" s="179" customFormat="1" ht="18" customHeight="1" spans="1:2">
      <c r="A750" s="232" t="s">
        <v>1255</v>
      </c>
      <c r="B750" s="202">
        <f>SUM(B751:B759)</f>
        <v>661</v>
      </c>
    </row>
    <row r="751" s="179" customFormat="1" ht="18" customHeight="1" spans="1:2">
      <c r="A751" s="173" t="s">
        <v>712</v>
      </c>
      <c r="B751" s="202">
        <v>556</v>
      </c>
    </row>
    <row r="752" s="179" customFormat="1" ht="18" customHeight="1" spans="1:2">
      <c r="A752" s="173" t="s">
        <v>713</v>
      </c>
      <c r="B752" s="202">
        <v>0</v>
      </c>
    </row>
    <row r="753" s="179" customFormat="1" ht="18" customHeight="1" spans="1:2">
      <c r="A753" s="173" t="s">
        <v>714</v>
      </c>
      <c r="B753" s="202">
        <v>0</v>
      </c>
    </row>
    <row r="754" s="179" customFormat="1" ht="18" customHeight="1" spans="1:2">
      <c r="A754" s="173" t="s">
        <v>1256</v>
      </c>
      <c r="B754" s="202">
        <v>70</v>
      </c>
    </row>
    <row r="755" s="179" customFormat="1" ht="18" customHeight="1" spans="1:2">
      <c r="A755" s="173" t="s">
        <v>1257</v>
      </c>
      <c r="B755" s="202">
        <v>0</v>
      </c>
    </row>
    <row r="756" s="179" customFormat="1" ht="18" customHeight="1" spans="1:2">
      <c r="A756" s="173" t="s">
        <v>1258</v>
      </c>
      <c r="B756" s="202">
        <v>0</v>
      </c>
    </row>
    <row r="757" s="179" customFormat="1" ht="18" customHeight="1" spans="1:2">
      <c r="A757" s="173" t="s">
        <v>1259</v>
      </c>
      <c r="B757" s="202">
        <v>0</v>
      </c>
    </row>
    <row r="758" s="179" customFormat="1" ht="18" customHeight="1" spans="1:2">
      <c r="A758" s="173" t="s">
        <v>1260</v>
      </c>
      <c r="B758" s="202">
        <v>0</v>
      </c>
    </row>
    <row r="759" s="179" customFormat="1" ht="18" customHeight="1" spans="1:2">
      <c r="A759" s="173" t="s">
        <v>1261</v>
      </c>
      <c r="B759" s="202">
        <v>35</v>
      </c>
    </row>
    <row r="760" s="179" customFormat="1" ht="18" customHeight="1" spans="1:2">
      <c r="A760" s="232" t="s">
        <v>1262</v>
      </c>
      <c r="B760" s="202">
        <f>SUM(B761:B763)</f>
        <v>167</v>
      </c>
    </row>
    <row r="761" s="179" customFormat="1" ht="18" customHeight="1" spans="1:2">
      <c r="A761" s="173" t="s">
        <v>1263</v>
      </c>
      <c r="B761" s="202">
        <v>40</v>
      </c>
    </row>
    <row r="762" s="179" customFormat="1" ht="18" customHeight="1" spans="1:2">
      <c r="A762" s="173" t="s">
        <v>1264</v>
      </c>
      <c r="B762" s="202">
        <v>0</v>
      </c>
    </row>
    <row r="763" s="179" customFormat="1" ht="18" customHeight="1" spans="1:2">
      <c r="A763" s="173" t="s">
        <v>1265</v>
      </c>
      <c r="B763" s="202">
        <v>127</v>
      </c>
    </row>
    <row r="764" s="179" customFormat="1" ht="18" customHeight="1" spans="1:2">
      <c r="A764" s="232" t="s">
        <v>1266</v>
      </c>
      <c r="B764" s="202">
        <f>SUM(B765:B772)</f>
        <v>11668</v>
      </c>
    </row>
    <row r="765" s="179" customFormat="1" ht="18" customHeight="1" spans="1:2">
      <c r="A765" s="173" t="s">
        <v>1267</v>
      </c>
      <c r="B765" s="202">
        <v>4149</v>
      </c>
    </row>
    <row r="766" s="179" customFormat="1" ht="18" customHeight="1" spans="1:2">
      <c r="A766" s="173" t="s">
        <v>1268</v>
      </c>
      <c r="B766" s="202">
        <v>7323</v>
      </c>
    </row>
    <row r="767" s="179" customFormat="1" ht="18" customHeight="1" spans="1:2">
      <c r="A767" s="173" t="s">
        <v>1269</v>
      </c>
      <c r="B767" s="202">
        <v>0</v>
      </c>
    </row>
    <row r="768" s="179" customFormat="1" ht="18" customHeight="1" spans="1:2">
      <c r="A768" s="173" t="s">
        <v>1270</v>
      </c>
      <c r="B768" s="202">
        <v>0</v>
      </c>
    </row>
    <row r="769" s="179" customFormat="1" ht="18" customHeight="1" spans="1:2">
      <c r="A769" s="173" t="s">
        <v>1271</v>
      </c>
      <c r="B769" s="202">
        <v>0</v>
      </c>
    </row>
    <row r="770" s="179" customFormat="1" ht="18" customHeight="1" spans="1:2">
      <c r="A770" s="173" t="s">
        <v>1272</v>
      </c>
      <c r="B770" s="202">
        <v>0</v>
      </c>
    </row>
    <row r="771" s="179" customFormat="1" ht="18" customHeight="1" spans="1:2">
      <c r="A771" s="173" t="s">
        <v>1273</v>
      </c>
      <c r="B771" s="202">
        <v>196</v>
      </c>
    </row>
    <row r="772" s="179" customFormat="1" ht="18" customHeight="1" spans="1:2">
      <c r="A772" s="173" t="s">
        <v>1274</v>
      </c>
      <c r="B772" s="202">
        <v>0</v>
      </c>
    </row>
    <row r="773" s="179" customFormat="1" ht="18" customHeight="1" spans="1:2">
      <c r="A773" s="232" t="s">
        <v>1275</v>
      </c>
      <c r="B773" s="202">
        <f>SUM(B774:B779)</f>
        <v>475</v>
      </c>
    </row>
    <row r="774" s="179" customFormat="1" ht="18" customHeight="1" spans="1:2">
      <c r="A774" s="173" t="s">
        <v>1276</v>
      </c>
      <c r="B774" s="202">
        <v>376</v>
      </c>
    </row>
    <row r="775" s="179" customFormat="1" ht="18" customHeight="1" spans="1:2">
      <c r="A775" s="173" t="s">
        <v>1277</v>
      </c>
      <c r="B775" s="202">
        <v>99</v>
      </c>
    </row>
    <row r="776" s="179" customFormat="1" ht="18" customHeight="1" spans="1:2">
      <c r="A776" s="173" t="s">
        <v>1278</v>
      </c>
      <c r="B776" s="202">
        <v>0</v>
      </c>
    </row>
    <row r="777" s="179" customFormat="1" ht="18" customHeight="1" spans="1:2">
      <c r="A777" s="173" t="s">
        <v>1279</v>
      </c>
      <c r="B777" s="202">
        <v>0</v>
      </c>
    </row>
    <row r="778" s="179" customFormat="1" ht="18" customHeight="1" spans="1:2">
      <c r="A778" s="173" t="s">
        <v>1280</v>
      </c>
      <c r="B778" s="202">
        <v>0</v>
      </c>
    </row>
    <row r="779" s="179" customFormat="1" ht="18" customHeight="1" spans="1:2">
      <c r="A779" s="173" t="s">
        <v>1281</v>
      </c>
      <c r="B779" s="202">
        <v>0</v>
      </c>
    </row>
    <row r="780" s="179" customFormat="1" ht="18" customHeight="1" spans="1:2">
      <c r="A780" s="232" t="s">
        <v>1282</v>
      </c>
      <c r="B780" s="202">
        <f>SUM(B781:B786)</f>
        <v>15</v>
      </c>
    </row>
    <row r="781" s="179" customFormat="1" ht="18" customHeight="1" spans="1:2">
      <c r="A781" s="173" t="s">
        <v>1283</v>
      </c>
      <c r="B781" s="202">
        <v>15</v>
      </c>
    </row>
    <row r="782" s="179" customFormat="1" ht="18" customHeight="1" spans="1:2">
      <c r="A782" s="173" t="s">
        <v>1284</v>
      </c>
      <c r="B782" s="202">
        <v>0</v>
      </c>
    </row>
    <row r="783" s="179" customFormat="1" ht="18" customHeight="1" spans="1:2">
      <c r="A783" s="173" t="s">
        <v>1285</v>
      </c>
      <c r="B783" s="202">
        <v>0</v>
      </c>
    </row>
    <row r="784" s="179" customFormat="1" ht="18" customHeight="1" spans="1:2">
      <c r="A784" s="173" t="s">
        <v>1286</v>
      </c>
      <c r="B784" s="202">
        <v>0</v>
      </c>
    </row>
    <row r="785" s="179" customFormat="1" ht="18" customHeight="1" spans="1:2">
      <c r="A785" s="173" t="s">
        <v>1287</v>
      </c>
      <c r="B785" s="202">
        <v>0</v>
      </c>
    </row>
    <row r="786" s="179" customFormat="1" ht="18" customHeight="1" spans="1:2">
      <c r="A786" s="173" t="s">
        <v>1288</v>
      </c>
      <c r="B786" s="202">
        <v>0</v>
      </c>
    </row>
    <row r="787" s="179" customFormat="1" ht="18" customHeight="1" spans="1:2">
      <c r="A787" s="232" t="s">
        <v>1289</v>
      </c>
      <c r="B787" s="202">
        <f>SUM(B788:B792)</f>
        <v>0</v>
      </c>
    </row>
    <row r="788" s="179" customFormat="1" ht="18" customHeight="1" spans="1:2">
      <c r="A788" s="173" t="s">
        <v>1290</v>
      </c>
      <c r="B788" s="202">
        <v>0</v>
      </c>
    </row>
    <row r="789" s="179" customFormat="1" ht="18" customHeight="1" spans="1:2">
      <c r="A789" s="173" t="s">
        <v>1291</v>
      </c>
      <c r="B789" s="202">
        <v>0</v>
      </c>
    </row>
    <row r="790" s="179" customFormat="1" ht="18" customHeight="1" spans="1:2">
      <c r="A790" s="173" t="s">
        <v>1292</v>
      </c>
      <c r="B790" s="202">
        <v>0</v>
      </c>
    </row>
    <row r="791" s="179" customFormat="1" ht="18" customHeight="1" spans="1:2">
      <c r="A791" s="173" t="s">
        <v>1293</v>
      </c>
      <c r="B791" s="202">
        <v>0</v>
      </c>
    </row>
    <row r="792" s="179" customFormat="1" ht="18" customHeight="1" spans="1:2">
      <c r="A792" s="173" t="s">
        <v>1294</v>
      </c>
      <c r="B792" s="202">
        <v>0</v>
      </c>
    </row>
    <row r="793" s="179" customFormat="1" ht="18" customHeight="1" spans="1:2">
      <c r="A793" s="232" t="s">
        <v>1295</v>
      </c>
      <c r="B793" s="202">
        <f>SUM(B794:B795)</f>
        <v>0</v>
      </c>
    </row>
    <row r="794" s="179" customFormat="1" ht="18" customHeight="1" spans="1:2">
      <c r="A794" s="173" t="s">
        <v>1296</v>
      </c>
      <c r="B794" s="202">
        <v>0</v>
      </c>
    </row>
    <row r="795" s="179" customFormat="1" ht="18" customHeight="1" spans="1:2">
      <c r="A795" s="173" t="s">
        <v>1297</v>
      </c>
      <c r="B795" s="202">
        <v>0</v>
      </c>
    </row>
    <row r="796" s="179" customFormat="1" ht="18" customHeight="1" spans="1:2">
      <c r="A796" s="232" t="s">
        <v>1298</v>
      </c>
      <c r="B796" s="202">
        <f>SUM(B797:B798)</f>
        <v>0</v>
      </c>
    </row>
    <row r="797" s="179" customFormat="1" ht="18" customHeight="1" spans="1:2">
      <c r="A797" s="173" t="s">
        <v>1299</v>
      </c>
      <c r="B797" s="202">
        <v>0</v>
      </c>
    </row>
    <row r="798" s="179" customFormat="1" ht="18" customHeight="1" spans="1:2">
      <c r="A798" s="173" t="s">
        <v>1300</v>
      </c>
      <c r="B798" s="202">
        <v>0</v>
      </c>
    </row>
    <row r="799" s="179" customFormat="1" ht="18" customHeight="1" spans="1:2">
      <c r="A799" s="232" t="s">
        <v>1301</v>
      </c>
      <c r="B799" s="202">
        <f>B800</f>
        <v>0</v>
      </c>
    </row>
    <row r="800" s="179" customFormat="1" ht="18" customHeight="1" spans="1:2">
      <c r="A800" s="173" t="s">
        <v>1302</v>
      </c>
      <c r="B800" s="202">
        <v>0</v>
      </c>
    </row>
    <row r="801" s="179" customFormat="1" ht="18" customHeight="1" spans="1:2">
      <c r="A801" s="232" t="s">
        <v>1303</v>
      </c>
      <c r="B801" s="202">
        <f>B802</f>
        <v>431</v>
      </c>
    </row>
    <row r="802" s="179" customFormat="1" ht="18" customHeight="1" spans="1:2">
      <c r="A802" s="173" t="s">
        <v>1304</v>
      </c>
      <c r="B802" s="202">
        <v>431</v>
      </c>
    </row>
    <row r="803" s="179" customFormat="1" ht="18" customHeight="1" spans="1:2">
      <c r="A803" s="232" t="s">
        <v>1305</v>
      </c>
      <c r="B803" s="202">
        <f>SUM(B804:B808)</f>
        <v>2884</v>
      </c>
    </row>
    <row r="804" s="179" customFormat="1" ht="18" customHeight="1" spans="1:2">
      <c r="A804" s="173" t="s">
        <v>1306</v>
      </c>
      <c r="B804" s="202">
        <v>662</v>
      </c>
    </row>
    <row r="805" s="179" customFormat="1" ht="18" customHeight="1" spans="1:2">
      <c r="A805" s="173" t="s">
        <v>1307</v>
      </c>
      <c r="B805" s="202">
        <v>1448</v>
      </c>
    </row>
    <row r="806" s="179" customFormat="1" ht="18" customHeight="1" spans="1:2">
      <c r="A806" s="173" t="s">
        <v>1308</v>
      </c>
      <c r="B806" s="202">
        <v>742</v>
      </c>
    </row>
    <row r="807" s="179" customFormat="1" ht="18" customHeight="1" spans="1:2">
      <c r="A807" s="173" t="s">
        <v>1309</v>
      </c>
      <c r="B807" s="202">
        <v>0</v>
      </c>
    </row>
    <row r="808" s="179" customFormat="1" ht="18" customHeight="1" spans="1:2">
      <c r="A808" s="173" t="s">
        <v>1310</v>
      </c>
      <c r="B808" s="202">
        <v>32</v>
      </c>
    </row>
    <row r="809" s="179" customFormat="1" ht="18" customHeight="1" spans="1:2">
      <c r="A809" s="232" t="s">
        <v>1311</v>
      </c>
      <c r="B809" s="202">
        <f>B810</f>
        <v>0</v>
      </c>
    </row>
    <row r="810" s="179" customFormat="1" ht="18" customHeight="1" spans="1:2">
      <c r="A810" s="173" t="s">
        <v>1312</v>
      </c>
      <c r="B810" s="202">
        <v>0</v>
      </c>
    </row>
    <row r="811" s="179" customFormat="1" ht="18" customHeight="1" spans="1:2">
      <c r="A811" s="232" t="s">
        <v>1313</v>
      </c>
      <c r="B811" s="202">
        <f>B812</f>
        <v>2000</v>
      </c>
    </row>
    <row r="812" s="179" customFormat="1" ht="18" customHeight="1" spans="1:2">
      <c r="A812" s="173" t="s">
        <v>1314</v>
      </c>
      <c r="B812" s="202">
        <v>2000</v>
      </c>
    </row>
    <row r="813" s="179" customFormat="1" ht="18" customHeight="1" spans="1:2">
      <c r="A813" s="232" t="s">
        <v>1315</v>
      </c>
      <c r="B813" s="202">
        <f>SUM(B814:B823)</f>
        <v>125</v>
      </c>
    </row>
    <row r="814" s="179" customFormat="1" ht="18" customHeight="1" spans="1:2">
      <c r="A814" s="173" t="s">
        <v>712</v>
      </c>
      <c r="B814" s="202">
        <v>92</v>
      </c>
    </row>
    <row r="815" s="179" customFormat="1" ht="18" customHeight="1" spans="1:2">
      <c r="A815" s="173" t="s">
        <v>713</v>
      </c>
      <c r="B815" s="202">
        <v>0</v>
      </c>
    </row>
    <row r="816" s="179" customFormat="1" ht="18" customHeight="1" spans="1:2">
      <c r="A816" s="173" t="s">
        <v>714</v>
      </c>
      <c r="B816" s="202">
        <v>0</v>
      </c>
    </row>
    <row r="817" s="179" customFormat="1" ht="18" customHeight="1" spans="1:2">
      <c r="A817" s="173" t="s">
        <v>1316</v>
      </c>
      <c r="B817" s="202">
        <v>0</v>
      </c>
    </row>
    <row r="818" s="179" customFormat="1" ht="18" customHeight="1" spans="1:2">
      <c r="A818" s="173" t="s">
        <v>1317</v>
      </c>
      <c r="B818" s="202">
        <v>0</v>
      </c>
    </row>
    <row r="819" s="179" customFormat="1" ht="18" customHeight="1" spans="1:2">
      <c r="A819" s="173" t="s">
        <v>1318</v>
      </c>
      <c r="B819" s="202">
        <v>0</v>
      </c>
    </row>
    <row r="820" s="179" customFormat="1" ht="18" customHeight="1" spans="1:2">
      <c r="A820" s="173" t="s">
        <v>753</v>
      </c>
      <c r="B820" s="202">
        <v>0</v>
      </c>
    </row>
    <row r="821" s="179" customFormat="1" ht="18" customHeight="1" spans="1:2">
      <c r="A821" s="173" t="s">
        <v>1319</v>
      </c>
      <c r="B821" s="202">
        <v>0</v>
      </c>
    </row>
    <row r="822" s="179" customFormat="1" ht="18" customHeight="1" spans="1:2">
      <c r="A822" s="173" t="s">
        <v>721</v>
      </c>
      <c r="B822" s="202">
        <v>33</v>
      </c>
    </row>
    <row r="823" s="179" customFormat="1" ht="18" customHeight="1" spans="1:2">
      <c r="A823" s="173" t="s">
        <v>1320</v>
      </c>
      <c r="B823" s="202">
        <v>0</v>
      </c>
    </row>
    <row r="824" s="179" customFormat="1" ht="18" customHeight="1" spans="1:2">
      <c r="A824" s="232" t="s">
        <v>1321</v>
      </c>
      <c r="B824" s="202">
        <f>B825</f>
        <v>0</v>
      </c>
    </row>
    <row r="825" s="179" customFormat="1" ht="18" customHeight="1" spans="1:2">
      <c r="A825" s="173" t="s">
        <v>1322</v>
      </c>
      <c r="B825" s="202">
        <v>0</v>
      </c>
    </row>
    <row r="826" s="179" customFormat="1" ht="18" customHeight="1" spans="1:2">
      <c r="A826" s="232" t="s">
        <v>1323</v>
      </c>
      <c r="B826" s="202">
        <f>SUM(B827,B838,B840,B843,B845,B847)</f>
        <v>151815</v>
      </c>
    </row>
    <row r="827" s="179" customFormat="1" ht="18" customHeight="1" spans="1:2">
      <c r="A827" s="232" t="s">
        <v>1324</v>
      </c>
      <c r="B827" s="202">
        <f>SUM(B828:B837)</f>
        <v>11233</v>
      </c>
    </row>
    <row r="828" s="179" customFormat="1" ht="18" customHeight="1" spans="1:2">
      <c r="A828" s="173" t="s">
        <v>712</v>
      </c>
      <c r="B828" s="202">
        <v>1325</v>
      </c>
    </row>
    <row r="829" s="179" customFormat="1" ht="18" customHeight="1" spans="1:2">
      <c r="A829" s="173" t="s">
        <v>713</v>
      </c>
      <c r="B829" s="202">
        <v>1528</v>
      </c>
    </row>
    <row r="830" s="179" customFormat="1" ht="18" customHeight="1" spans="1:2">
      <c r="A830" s="173" t="s">
        <v>714</v>
      </c>
      <c r="B830" s="202">
        <v>0</v>
      </c>
    </row>
    <row r="831" s="179" customFormat="1" ht="18" customHeight="1" spans="1:2">
      <c r="A831" s="173" t="s">
        <v>1325</v>
      </c>
      <c r="B831" s="202">
        <v>1749</v>
      </c>
    </row>
    <row r="832" s="179" customFormat="1" ht="18" customHeight="1" spans="1:2">
      <c r="A832" s="173" t="s">
        <v>1326</v>
      </c>
      <c r="B832" s="202">
        <v>0</v>
      </c>
    </row>
    <row r="833" s="179" customFormat="1" ht="18" customHeight="1" spans="1:2">
      <c r="A833" s="173" t="s">
        <v>1327</v>
      </c>
      <c r="B833" s="202">
        <v>0</v>
      </c>
    </row>
    <row r="834" s="179" customFormat="1" ht="18" customHeight="1" spans="1:2">
      <c r="A834" s="173" t="s">
        <v>1328</v>
      </c>
      <c r="B834" s="202">
        <v>0</v>
      </c>
    </row>
    <row r="835" s="179" customFormat="1" ht="18" customHeight="1" spans="1:2">
      <c r="A835" s="173" t="s">
        <v>1329</v>
      </c>
      <c r="B835" s="202">
        <v>0</v>
      </c>
    </row>
    <row r="836" s="179" customFormat="1" ht="18" customHeight="1" spans="1:2">
      <c r="A836" s="173" t="s">
        <v>1330</v>
      </c>
      <c r="B836" s="202">
        <v>0</v>
      </c>
    </row>
    <row r="837" s="179" customFormat="1" ht="18" customHeight="1" spans="1:2">
      <c r="A837" s="173" t="s">
        <v>1331</v>
      </c>
      <c r="B837" s="202">
        <v>6631</v>
      </c>
    </row>
    <row r="838" s="179" customFormat="1" ht="18" customHeight="1" spans="1:2">
      <c r="A838" s="232" t="s">
        <v>1332</v>
      </c>
      <c r="B838" s="202">
        <f>B839</f>
        <v>63</v>
      </c>
    </row>
    <row r="839" s="179" customFormat="1" ht="18" customHeight="1" spans="1:2">
      <c r="A839" s="173" t="s">
        <v>1333</v>
      </c>
      <c r="B839" s="202">
        <v>63</v>
      </c>
    </row>
    <row r="840" s="179" customFormat="1" ht="18" customHeight="1" spans="1:2">
      <c r="A840" s="232" t="s">
        <v>1334</v>
      </c>
      <c r="B840" s="202">
        <f>SUM(B841:B842)</f>
        <v>4876</v>
      </c>
    </row>
    <row r="841" s="179" customFormat="1" ht="18" customHeight="1" spans="1:2">
      <c r="A841" s="173" t="s">
        <v>1335</v>
      </c>
      <c r="B841" s="202">
        <v>0</v>
      </c>
    </row>
    <row r="842" s="179" customFormat="1" ht="18" customHeight="1" spans="1:2">
      <c r="A842" s="173" t="s">
        <v>1336</v>
      </c>
      <c r="B842" s="202">
        <v>4876</v>
      </c>
    </row>
    <row r="843" s="179" customFormat="1" ht="18" customHeight="1" spans="1:2">
      <c r="A843" s="232" t="s">
        <v>1337</v>
      </c>
      <c r="B843" s="202">
        <f t="shared" ref="B843:B847" si="0">B844</f>
        <v>11259</v>
      </c>
    </row>
    <row r="844" s="179" customFormat="1" ht="18" customHeight="1" spans="1:2">
      <c r="A844" s="173" t="s">
        <v>1338</v>
      </c>
      <c r="B844" s="202">
        <v>11259</v>
      </c>
    </row>
    <row r="845" s="179" customFormat="1" ht="18" customHeight="1" spans="1:2">
      <c r="A845" s="232" t="s">
        <v>1339</v>
      </c>
      <c r="B845" s="202">
        <f t="shared" si="0"/>
        <v>201</v>
      </c>
    </row>
    <row r="846" s="179" customFormat="1" ht="18" customHeight="1" spans="1:2">
      <c r="A846" s="173" t="s">
        <v>1340</v>
      </c>
      <c r="B846" s="202">
        <v>201</v>
      </c>
    </row>
    <row r="847" s="179" customFormat="1" ht="18" customHeight="1" spans="1:2">
      <c r="A847" s="232" t="s">
        <v>1341</v>
      </c>
      <c r="B847" s="202">
        <f t="shared" si="0"/>
        <v>124183</v>
      </c>
    </row>
    <row r="848" s="179" customFormat="1" ht="18" customHeight="1" spans="1:2">
      <c r="A848" s="173" t="s">
        <v>1342</v>
      </c>
      <c r="B848" s="202">
        <v>124183</v>
      </c>
    </row>
    <row r="849" s="179" customFormat="1" ht="18" customHeight="1" spans="1:2">
      <c r="A849" s="232" t="s">
        <v>1343</v>
      </c>
      <c r="B849" s="202">
        <f>SUM(B850,B876,B898,B926,B937,B944,B950,B953)</f>
        <v>67169</v>
      </c>
    </row>
    <row r="850" s="179" customFormat="1" ht="18" customHeight="1" spans="1:2">
      <c r="A850" s="232" t="s">
        <v>1344</v>
      </c>
      <c r="B850" s="202">
        <f>SUM(B851:B875)</f>
        <v>42257</v>
      </c>
    </row>
    <row r="851" s="179" customFormat="1" ht="18" customHeight="1" spans="1:2">
      <c r="A851" s="173" t="s">
        <v>712</v>
      </c>
      <c r="B851" s="202">
        <v>1688</v>
      </c>
    </row>
    <row r="852" s="179" customFormat="1" ht="18" customHeight="1" spans="1:2">
      <c r="A852" s="173" t="s">
        <v>713</v>
      </c>
      <c r="B852" s="202">
        <v>50</v>
      </c>
    </row>
    <row r="853" s="179" customFormat="1" ht="18" customHeight="1" spans="1:2">
      <c r="A853" s="173" t="s">
        <v>714</v>
      </c>
      <c r="B853" s="202">
        <v>0</v>
      </c>
    </row>
    <row r="854" s="179" customFormat="1" ht="18" customHeight="1" spans="1:2">
      <c r="A854" s="173" t="s">
        <v>721</v>
      </c>
      <c r="B854" s="202">
        <v>2828</v>
      </c>
    </row>
    <row r="855" s="179" customFormat="1" ht="18" customHeight="1" spans="1:2">
      <c r="A855" s="173" t="s">
        <v>1345</v>
      </c>
      <c r="B855" s="202">
        <v>0</v>
      </c>
    </row>
    <row r="856" s="179" customFormat="1" ht="18" customHeight="1" spans="1:2">
      <c r="A856" s="173" t="s">
        <v>1346</v>
      </c>
      <c r="B856" s="202">
        <v>324</v>
      </c>
    </row>
    <row r="857" s="179" customFormat="1" ht="18" customHeight="1" spans="1:2">
      <c r="A857" s="173" t="s">
        <v>1347</v>
      </c>
      <c r="B857" s="202">
        <v>639</v>
      </c>
    </row>
    <row r="858" s="179" customFormat="1" ht="18" customHeight="1" spans="1:2">
      <c r="A858" s="173" t="s">
        <v>1348</v>
      </c>
      <c r="B858" s="202">
        <v>247</v>
      </c>
    </row>
    <row r="859" s="179" customFormat="1" ht="18" customHeight="1" spans="1:2">
      <c r="A859" s="173" t="s">
        <v>1349</v>
      </c>
      <c r="B859" s="202">
        <v>192</v>
      </c>
    </row>
    <row r="860" s="179" customFormat="1" ht="18" customHeight="1" spans="1:2">
      <c r="A860" s="173" t="s">
        <v>1350</v>
      </c>
      <c r="B860" s="202">
        <v>0</v>
      </c>
    </row>
    <row r="861" s="179" customFormat="1" ht="18" customHeight="1" spans="1:2">
      <c r="A861" s="173" t="s">
        <v>1351</v>
      </c>
      <c r="B861" s="202">
        <v>0</v>
      </c>
    </row>
    <row r="862" s="179" customFormat="1" ht="18" customHeight="1" spans="1:2">
      <c r="A862" s="173" t="s">
        <v>1352</v>
      </c>
      <c r="B862" s="202">
        <v>0</v>
      </c>
    </row>
    <row r="863" s="179" customFormat="1" ht="18" customHeight="1" spans="1:2">
      <c r="A863" s="173" t="s">
        <v>1353</v>
      </c>
      <c r="B863" s="202">
        <v>0</v>
      </c>
    </row>
    <row r="864" s="179" customFormat="1" ht="18" customHeight="1" spans="1:2">
      <c r="A864" s="173" t="s">
        <v>1354</v>
      </c>
      <c r="B864" s="202">
        <v>0</v>
      </c>
    </row>
    <row r="865" s="179" customFormat="1" ht="18" customHeight="1" spans="1:2">
      <c r="A865" s="173" t="s">
        <v>1355</v>
      </c>
      <c r="B865" s="202">
        <v>0</v>
      </c>
    </row>
    <row r="866" s="179" customFormat="1" ht="18" customHeight="1" spans="1:2">
      <c r="A866" s="173" t="s">
        <v>1356</v>
      </c>
      <c r="B866" s="202">
        <v>93</v>
      </c>
    </row>
    <row r="867" s="179" customFormat="1" ht="18" customHeight="1" spans="1:2">
      <c r="A867" s="173" t="s">
        <v>1357</v>
      </c>
      <c r="B867" s="202">
        <v>480</v>
      </c>
    </row>
    <row r="868" s="179" customFormat="1" ht="18" customHeight="1" spans="1:2">
      <c r="A868" s="173" t="s">
        <v>1358</v>
      </c>
      <c r="B868" s="202">
        <v>102</v>
      </c>
    </row>
    <row r="869" s="179" customFormat="1" ht="18" customHeight="1" spans="1:2">
      <c r="A869" s="173" t="s">
        <v>1359</v>
      </c>
      <c r="B869" s="202">
        <v>207</v>
      </c>
    </row>
    <row r="870" s="179" customFormat="1" ht="18" customHeight="1" spans="1:2">
      <c r="A870" s="173" t="s">
        <v>1360</v>
      </c>
      <c r="B870" s="202">
        <v>214</v>
      </c>
    </row>
    <row r="871" s="179" customFormat="1" ht="18" customHeight="1" spans="1:2">
      <c r="A871" s="173" t="s">
        <v>1361</v>
      </c>
      <c r="B871" s="202">
        <v>0</v>
      </c>
    </row>
    <row r="872" s="179" customFormat="1" ht="18" customHeight="1" spans="1:2">
      <c r="A872" s="173" t="s">
        <v>1362</v>
      </c>
      <c r="B872" s="202">
        <v>120</v>
      </c>
    </row>
    <row r="873" s="179" customFormat="1" ht="18" customHeight="1" spans="1:2">
      <c r="A873" s="173" t="s">
        <v>1363</v>
      </c>
      <c r="B873" s="202">
        <v>6</v>
      </c>
    </row>
    <row r="874" s="179" customFormat="1" ht="18" customHeight="1" spans="1:2">
      <c r="A874" s="173" t="s">
        <v>1364</v>
      </c>
      <c r="B874" s="202">
        <v>7</v>
      </c>
    </row>
    <row r="875" s="179" customFormat="1" ht="18" customHeight="1" spans="1:2">
      <c r="A875" s="173" t="s">
        <v>1365</v>
      </c>
      <c r="B875" s="202">
        <v>35060</v>
      </c>
    </row>
    <row r="876" s="179" customFormat="1" ht="18" customHeight="1" spans="1:2">
      <c r="A876" s="232" t="s">
        <v>1366</v>
      </c>
      <c r="B876" s="202">
        <f>SUM(B877:B897)</f>
        <v>4153</v>
      </c>
    </row>
    <row r="877" s="179" customFormat="1" ht="18" customHeight="1" spans="1:2">
      <c r="A877" s="173" t="s">
        <v>712</v>
      </c>
      <c r="B877" s="202">
        <v>0</v>
      </c>
    </row>
    <row r="878" s="179" customFormat="1" ht="18" customHeight="1" spans="1:2">
      <c r="A878" s="173" t="s">
        <v>713</v>
      </c>
      <c r="B878" s="202">
        <v>0</v>
      </c>
    </row>
    <row r="879" s="179" customFormat="1" ht="18" customHeight="1" spans="1:2">
      <c r="A879" s="173" t="s">
        <v>714</v>
      </c>
      <c r="B879" s="202">
        <v>0</v>
      </c>
    </row>
    <row r="880" s="179" customFormat="1" ht="18" customHeight="1" spans="1:2">
      <c r="A880" s="173" t="s">
        <v>1367</v>
      </c>
      <c r="B880" s="202">
        <v>384</v>
      </c>
    </row>
    <row r="881" s="179" customFormat="1" ht="18" customHeight="1" spans="1:2">
      <c r="A881" s="173" t="s">
        <v>1368</v>
      </c>
      <c r="B881" s="202">
        <v>1885</v>
      </c>
    </row>
    <row r="882" s="179" customFormat="1" ht="18" customHeight="1" spans="1:2">
      <c r="A882" s="173" t="s">
        <v>1369</v>
      </c>
      <c r="B882" s="202">
        <v>212</v>
      </c>
    </row>
    <row r="883" s="179" customFormat="1" ht="18" customHeight="1" spans="1:2">
      <c r="A883" s="173" t="s">
        <v>1370</v>
      </c>
      <c r="B883" s="202">
        <v>0</v>
      </c>
    </row>
    <row r="884" s="179" customFormat="1" ht="18" customHeight="1" spans="1:2">
      <c r="A884" s="173" t="s">
        <v>1371</v>
      </c>
      <c r="B884" s="202">
        <v>12</v>
      </c>
    </row>
    <row r="885" s="179" customFormat="1" ht="18" customHeight="1" spans="1:2">
      <c r="A885" s="173" t="s">
        <v>1372</v>
      </c>
      <c r="B885" s="202">
        <v>148</v>
      </c>
    </row>
    <row r="886" s="179" customFormat="1" ht="18" customHeight="1" spans="1:2">
      <c r="A886" s="173" t="s">
        <v>1373</v>
      </c>
      <c r="B886" s="202">
        <v>508</v>
      </c>
    </row>
    <row r="887" s="179" customFormat="1" ht="18" customHeight="1" spans="1:2">
      <c r="A887" s="173" t="s">
        <v>1374</v>
      </c>
      <c r="B887" s="202">
        <v>0</v>
      </c>
    </row>
    <row r="888" s="179" customFormat="1" ht="18" customHeight="1" spans="1:2">
      <c r="A888" s="173" t="s">
        <v>1375</v>
      </c>
      <c r="B888" s="202">
        <v>0</v>
      </c>
    </row>
    <row r="889" s="179" customFormat="1" ht="18" customHeight="1" spans="1:2">
      <c r="A889" s="173" t="s">
        <v>1376</v>
      </c>
      <c r="B889" s="202">
        <v>0</v>
      </c>
    </row>
    <row r="890" s="179" customFormat="1" ht="18" customHeight="1" spans="1:2">
      <c r="A890" s="173" t="s">
        <v>1377</v>
      </c>
      <c r="B890" s="202">
        <v>0</v>
      </c>
    </row>
    <row r="891" s="179" customFormat="1" ht="18" customHeight="1" spans="1:2">
      <c r="A891" s="173" t="s">
        <v>1378</v>
      </c>
      <c r="B891" s="202">
        <v>0</v>
      </c>
    </row>
    <row r="892" s="179" customFormat="1" ht="18" customHeight="1" spans="1:2">
      <c r="A892" s="173" t="s">
        <v>1379</v>
      </c>
      <c r="B892" s="202">
        <v>0</v>
      </c>
    </row>
    <row r="893" s="179" customFormat="1" ht="18" customHeight="1" spans="1:2">
      <c r="A893" s="173" t="s">
        <v>1380</v>
      </c>
      <c r="B893" s="202">
        <v>0</v>
      </c>
    </row>
    <row r="894" s="179" customFormat="1" ht="18" customHeight="1" spans="1:2">
      <c r="A894" s="173" t="s">
        <v>1381</v>
      </c>
      <c r="B894" s="202">
        <v>958</v>
      </c>
    </row>
    <row r="895" s="179" customFormat="1" ht="18" customHeight="1" spans="1:2">
      <c r="A895" s="173" t="s">
        <v>1382</v>
      </c>
      <c r="B895" s="202">
        <v>0</v>
      </c>
    </row>
    <row r="896" s="179" customFormat="1" ht="18" customHeight="1" spans="1:2">
      <c r="A896" s="173" t="s">
        <v>1351</v>
      </c>
      <c r="B896" s="202">
        <v>0</v>
      </c>
    </row>
    <row r="897" s="179" customFormat="1" ht="18" customHeight="1" spans="1:2">
      <c r="A897" s="173" t="s">
        <v>1383</v>
      </c>
      <c r="B897" s="202">
        <v>46</v>
      </c>
    </row>
    <row r="898" s="179" customFormat="1" ht="18" customHeight="1" spans="1:2">
      <c r="A898" s="232" t="s">
        <v>1384</v>
      </c>
      <c r="B898" s="202">
        <f>SUM(B899:B925)</f>
        <v>13305</v>
      </c>
    </row>
    <row r="899" s="179" customFormat="1" ht="18" customHeight="1" spans="1:2">
      <c r="A899" s="173" t="s">
        <v>712</v>
      </c>
      <c r="B899" s="202">
        <v>502</v>
      </c>
    </row>
    <row r="900" s="179" customFormat="1" ht="18" customHeight="1" spans="1:2">
      <c r="A900" s="173" t="s">
        <v>713</v>
      </c>
      <c r="B900" s="202">
        <v>0</v>
      </c>
    </row>
    <row r="901" s="179" customFormat="1" ht="18" customHeight="1" spans="1:2">
      <c r="A901" s="173" t="s">
        <v>714</v>
      </c>
      <c r="B901" s="202">
        <v>0</v>
      </c>
    </row>
    <row r="902" s="179" customFormat="1" ht="18" customHeight="1" spans="1:2">
      <c r="A902" s="173" t="s">
        <v>1385</v>
      </c>
      <c r="B902" s="202">
        <v>2431</v>
      </c>
    </row>
    <row r="903" s="179" customFormat="1" ht="18" customHeight="1" spans="1:2">
      <c r="A903" s="173" t="s">
        <v>1386</v>
      </c>
      <c r="B903" s="202">
        <v>2446</v>
      </c>
    </row>
    <row r="904" s="179" customFormat="1" ht="18" customHeight="1" spans="1:2">
      <c r="A904" s="173" t="s">
        <v>1387</v>
      </c>
      <c r="B904" s="202">
        <v>2401</v>
      </c>
    </row>
    <row r="905" s="179" customFormat="1" ht="18" customHeight="1" spans="1:2">
      <c r="A905" s="173" t="s">
        <v>1388</v>
      </c>
      <c r="B905" s="202">
        <v>0</v>
      </c>
    </row>
    <row r="906" s="179" customFormat="1" ht="18" customHeight="1" spans="1:2">
      <c r="A906" s="173" t="s">
        <v>1389</v>
      </c>
      <c r="B906" s="202">
        <v>0</v>
      </c>
    </row>
    <row r="907" s="179" customFormat="1" ht="18" customHeight="1" spans="1:2">
      <c r="A907" s="173" t="s">
        <v>1390</v>
      </c>
      <c r="B907" s="202">
        <v>0</v>
      </c>
    </row>
    <row r="908" s="179" customFormat="1" ht="18" customHeight="1" spans="1:2">
      <c r="A908" s="173" t="s">
        <v>1391</v>
      </c>
      <c r="B908" s="202">
        <v>0</v>
      </c>
    </row>
    <row r="909" s="179" customFormat="1" ht="18" customHeight="1" spans="1:2">
      <c r="A909" s="173" t="s">
        <v>1392</v>
      </c>
      <c r="B909" s="202">
        <v>1502</v>
      </c>
    </row>
    <row r="910" s="179" customFormat="1" ht="18" customHeight="1" spans="1:2">
      <c r="A910" s="173" t="s">
        <v>1393</v>
      </c>
      <c r="B910" s="202">
        <v>0</v>
      </c>
    </row>
    <row r="911" s="179" customFormat="1" ht="18" customHeight="1" spans="1:2">
      <c r="A911" s="173" t="s">
        <v>1394</v>
      </c>
      <c r="B911" s="202">
        <v>0</v>
      </c>
    </row>
    <row r="912" s="179" customFormat="1" ht="18" customHeight="1" spans="1:2">
      <c r="A912" s="173" t="s">
        <v>1395</v>
      </c>
      <c r="B912" s="202">
        <v>483</v>
      </c>
    </row>
    <row r="913" s="179" customFormat="1" ht="18" customHeight="1" spans="1:2">
      <c r="A913" s="173" t="s">
        <v>1396</v>
      </c>
      <c r="B913" s="202">
        <v>53</v>
      </c>
    </row>
    <row r="914" s="179" customFormat="1" ht="18" customHeight="1" spans="1:2">
      <c r="A914" s="173" t="s">
        <v>1397</v>
      </c>
      <c r="B914" s="202">
        <v>0</v>
      </c>
    </row>
    <row r="915" s="179" customFormat="1" ht="18" customHeight="1" spans="1:2">
      <c r="A915" s="173" t="s">
        <v>1398</v>
      </c>
      <c r="B915" s="202">
        <v>0</v>
      </c>
    </row>
    <row r="916" s="179" customFormat="1" ht="18" customHeight="1" spans="1:2">
      <c r="A916" s="173" t="s">
        <v>1399</v>
      </c>
      <c r="B916" s="202">
        <v>0</v>
      </c>
    </row>
    <row r="917" s="179" customFormat="1" ht="18" customHeight="1" spans="1:2">
      <c r="A917" s="173" t="s">
        <v>1400</v>
      </c>
      <c r="B917" s="202">
        <v>0</v>
      </c>
    </row>
    <row r="918" s="179" customFormat="1" ht="18" customHeight="1" spans="1:2">
      <c r="A918" s="173" t="s">
        <v>1401</v>
      </c>
      <c r="B918" s="202">
        <v>0</v>
      </c>
    </row>
    <row r="919" s="179" customFormat="1" ht="18" customHeight="1" spans="1:2">
      <c r="A919" s="173" t="s">
        <v>1402</v>
      </c>
      <c r="B919" s="202">
        <v>0</v>
      </c>
    </row>
    <row r="920" s="179" customFormat="1" ht="18" customHeight="1" spans="1:2">
      <c r="A920" s="173" t="s">
        <v>1378</v>
      </c>
      <c r="B920" s="202">
        <v>0</v>
      </c>
    </row>
    <row r="921" s="179" customFormat="1" ht="18" customHeight="1" spans="1:2">
      <c r="A921" s="173" t="s">
        <v>1403</v>
      </c>
      <c r="B921" s="202">
        <v>0</v>
      </c>
    </row>
    <row r="922" s="179" customFormat="1" ht="18" customHeight="1" spans="1:2">
      <c r="A922" s="173" t="s">
        <v>1404</v>
      </c>
      <c r="B922" s="202">
        <v>0</v>
      </c>
    </row>
    <row r="923" s="179" customFormat="1" ht="18" customHeight="1" spans="1:2">
      <c r="A923" s="173" t="s">
        <v>1405</v>
      </c>
      <c r="B923" s="202">
        <v>0</v>
      </c>
    </row>
    <row r="924" s="179" customFormat="1" ht="18" customHeight="1" spans="1:2">
      <c r="A924" s="173" t="s">
        <v>1406</v>
      </c>
      <c r="B924" s="202">
        <v>0</v>
      </c>
    </row>
    <row r="925" s="179" customFormat="1" ht="18" customHeight="1" spans="1:2">
      <c r="A925" s="173" t="s">
        <v>1407</v>
      </c>
      <c r="B925" s="202">
        <v>3487</v>
      </c>
    </row>
    <row r="926" s="179" customFormat="1" ht="18" customHeight="1" spans="1:2">
      <c r="A926" s="232" t="s">
        <v>1408</v>
      </c>
      <c r="B926" s="202">
        <f>SUM(B927:B936)</f>
        <v>1351</v>
      </c>
    </row>
    <row r="927" s="179" customFormat="1" ht="18" customHeight="1" spans="1:2">
      <c r="A927" s="173" t="s">
        <v>712</v>
      </c>
      <c r="B927" s="202">
        <v>291</v>
      </c>
    </row>
    <row r="928" s="179" customFormat="1" ht="18" customHeight="1" spans="1:2">
      <c r="A928" s="173" t="s">
        <v>713</v>
      </c>
      <c r="B928" s="202">
        <v>345</v>
      </c>
    </row>
    <row r="929" s="179" customFormat="1" ht="18" customHeight="1" spans="1:2">
      <c r="A929" s="173" t="s">
        <v>714</v>
      </c>
      <c r="B929" s="202">
        <v>51</v>
      </c>
    </row>
    <row r="930" s="179" customFormat="1" ht="18" customHeight="1" spans="1:2">
      <c r="A930" s="173" t="s">
        <v>1409</v>
      </c>
      <c r="B930" s="202">
        <v>0</v>
      </c>
    </row>
    <row r="931" s="179" customFormat="1" ht="18" customHeight="1" spans="1:2">
      <c r="A931" s="173" t="s">
        <v>1410</v>
      </c>
      <c r="B931" s="202">
        <v>0</v>
      </c>
    </row>
    <row r="932" s="179" customFormat="1" ht="18" customHeight="1" spans="1:2">
      <c r="A932" s="173" t="s">
        <v>1411</v>
      </c>
      <c r="B932" s="202">
        <v>0</v>
      </c>
    </row>
    <row r="933" s="179" customFormat="1" ht="18" customHeight="1" spans="1:2">
      <c r="A933" s="173" t="s">
        <v>1412</v>
      </c>
      <c r="B933" s="202">
        <v>0</v>
      </c>
    </row>
    <row r="934" s="179" customFormat="1" ht="18" customHeight="1" spans="1:2">
      <c r="A934" s="173" t="s">
        <v>1413</v>
      </c>
      <c r="B934" s="202">
        <v>0</v>
      </c>
    </row>
    <row r="935" s="179" customFormat="1" ht="18" customHeight="1" spans="1:2">
      <c r="A935" s="173" t="s">
        <v>721</v>
      </c>
      <c r="B935" s="202">
        <v>0</v>
      </c>
    </row>
    <row r="936" s="179" customFormat="1" ht="18" customHeight="1" spans="1:2">
      <c r="A936" s="173" t="s">
        <v>1414</v>
      </c>
      <c r="B936" s="202">
        <v>664</v>
      </c>
    </row>
    <row r="937" s="179" customFormat="1" ht="18" customHeight="1" spans="1:2">
      <c r="A937" s="232" t="s">
        <v>1415</v>
      </c>
      <c r="B937" s="202">
        <f>SUM(B938:B943)</f>
        <v>0</v>
      </c>
    </row>
    <row r="938" s="179" customFormat="1" ht="18" customHeight="1" spans="1:2">
      <c r="A938" s="173" t="s">
        <v>1416</v>
      </c>
      <c r="B938" s="202">
        <v>0</v>
      </c>
    </row>
    <row r="939" s="179" customFormat="1" ht="18" customHeight="1" spans="1:2">
      <c r="A939" s="173" t="s">
        <v>1417</v>
      </c>
      <c r="B939" s="202">
        <v>0</v>
      </c>
    </row>
    <row r="940" s="179" customFormat="1" ht="18" customHeight="1" spans="1:2">
      <c r="A940" s="173" t="s">
        <v>1418</v>
      </c>
      <c r="B940" s="202">
        <v>0</v>
      </c>
    </row>
    <row r="941" s="179" customFormat="1" ht="18" customHeight="1" spans="1:2">
      <c r="A941" s="173" t="s">
        <v>1419</v>
      </c>
      <c r="B941" s="202">
        <v>0</v>
      </c>
    </row>
    <row r="942" s="179" customFormat="1" ht="18" customHeight="1" spans="1:2">
      <c r="A942" s="173" t="s">
        <v>1420</v>
      </c>
      <c r="B942" s="202">
        <v>0</v>
      </c>
    </row>
    <row r="943" s="179" customFormat="1" ht="18" customHeight="1" spans="1:2">
      <c r="A943" s="173" t="s">
        <v>1421</v>
      </c>
      <c r="B943" s="202">
        <v>0</v>
      </c>
    </row>
    <row r="944" s="179" customFormat="1" ht="18" customHeight="1" spans="1:2">
      <c r="A944" s="232" t="s">
        <v>1422</v>
      </c>
      <c r="B944" s="202">
        <f>SUM(B945:B949)</f>
        <v>5807</v>
      </c>
    </row>
    <row r="945" s="179" customFormat="1" ht="18" customHeight="1" spans="1:2">
      <c r="A945" s="173" t="s">
        <v>1423</v>
      </c>
      <c r="B945" s="202">
        <v>0</v>
      </c>
    </row>
    <row r="946" s="179" customFormat="1" ht="18" customHeight="1" spans="1:2">
      <c r="A946" s="173" t="s">
        <v>1424</v>
      </c>
      <c r="B946" s="202">
        <v>0</v>
      </c>
    </row>
    <row r="947" s="179" customFormat="1" ht="18" customHeight="1" spans="1:2">
      <c r="A947" s="173" t="s">
        <v>1425</v>
      </c>
      <c r="B947" s="202">
        <v>4957</v>
      </c>
    </row>
    <row r="948" s="179" customFormat="1" ht="18" customHeight="1" spans="1:2">
      <c r="A948" s="173" t="s">
        <v>1426</v>
      </c>
      <c r="B948" s="202">
        <v>0</v>
      </c>
    </row>
    <row r="949" s="179" customFormat="1" ht="18" customHeight="1" spans="1:2">
      <c r="A949" s="173" t="s">
        <v>1427</v>
      </c>
      <c r="B949" s="202">
        <v>850</v>
      </c>
    </row>
    <row r="950" s="179" customFormat="1" ht="18" customHeight="1" spans="1:2">
      <c r="A950" s="232" t="s">
        <v>1428</v>
      </c>
      <c r="B950" s="202">
        <f>SUM(B951:B952)</f>
        <v>0</v>
      </c>
    </row>
    <row r="951" s="179" customFormat="1" ht="18" customHeight="1" spans="1:2">
      <c r="A951" s="173" t="s">
        <v>1429</v>
      </c>
      <c r="B951" s="202">
        <v>0</v>
      </c>
    </row>
    <row r="952" s="179" customFormat="1" ht="18" customHeight="1" spans="1:2">
      <c r="A952" s="173" t="s">
        <v>1430</v>
      </c>
      <c r="B952" s="202">
        <v>0</v>
      </c>
    </row>
    <row r="953" s="179" customFormat="1" ht="18" customHeight="1" spans="1:2">
      <c r="A953" s="232" t="s">
        <v>1431</v>
      </c>
      <c r="B953" s="202">
        <f>B954+B955</f>
        <v>296</v>
      </c>
    </row>
    <row r="954" s="179" customFormat="1" ht="18" customHeight="1" spans="1:2">
      <c r="A954" s="173" t="s">
        <v>1432</v>
      </c>
      <c r="B954" s="202">
        <v>0</v>
      </c>
    </row>
    <row r="955" s="179" customFormat="1" ht="18" customHeight="1" spans="1:2">
      <c r="A955" s="173" t="s">
        <v>1433</v>
      </c>
      <c r="B955" s="202">
        <v>296</v>
      </c>
    </row>
    <row r="956" s="179" customFormat="1" ht="18" customHeight="1" spans="1:2">
      <c r="A956" s="232" t="s">
        <v>1434</v>
      </c>
      <c r="B956" s="202">
        <f>SUM(B957,B979,B989,B999,B1006,B1011)</f>
        <v>105780</v>
      </c>
    </row>
    <row r="957" s="179" customFormat="1" ht="18" customHeight="1" spans="1:2">
      <c r="A957" s="232" t="s">
        <v>1435</v>
      </c>
      <c r="B957" s="202">
        <f>SUM(B958:B978)</f>
        <v>74038</v>
      </c>
    </row>
    <row r="958" s="179" customFormat="1" ht="18" customHeight="1" spans="1:2">
      <c r="A958" s="173" t="s">
        <v>712</v>
      </c>
      <c r="B958" s="202">
        <v>4753</v>
      </c>
    </row>
    <row r="959" s="179" customFormat="1" ht="18" customHeight="1" spans="1:2">
      <c r="A959" s="173" t="s">
        <v>713</v>
      </c>
      <c r="B959" s="202">
        <v>0</v>
      </c>
    </row>
    <row r="960" s="179" customFormat="1" ht="18" customHeight="1" spans="1:2">
      <c r="A960" s="173" t="s">
        <v>714</v>
      </c>
      <c r="B960" s="202">
        <v>11</v>
      </c>
    </row>
    <row r="961" s="179" customFormat="1" ht="18" customHeight="1" spans="1:2">
      <c r="A961" s="173" t="s">
        <v>1436</v>
      </c>
      <c r="B961" s="202">
        <v>52606</v>
      </c>
    </row>
    <row r="962" s="179" customFormat="1" ht="18" customHeight="1" spans="1:2">
      <c r="A962" s="173" t="s">
        <v>1437</v>
      </c>
      <c r="B962" s="202">
        <v>1990</v>
      </c>
    </row>
    <row r="963" s="179" customFormat="1" ht="18" customHeight="1" spans="1:2">
      <c r="A963" s="173" t="s">
        <v>1438</v>
      </c>
      <c r="B963" s="202">
        <v>0</v>
      </c>
    </row>
    <row r="964" s="179" customFormat="1" ht="18" customHeight="1" spans="1:2">
      <c r="A964" s="173" t="s">
        <v>1439</v>
      </c>
      <c r="B964" s="202">
        <v>23</v>
      </c>
    </row>
    <row r="965" s="179" customFormat="1" ht="18" customHeight="1" spans="1:2">
      <c r="A965" s="173" t="s">
        <v>1440</v>
      </c>
      <c r="B965" s="202">
        <v>242</v>
      </c>
    </row>
    <row r="966" s="179" customFormat="1" ht="18" customHeight="1" spans="1:2">
      <c r="A966" s="173" t="s">
        <v>1441</v>
      </c>
      <c r="B966" s="202">
        <v>735</v>
      </c>
    </row>
    <row r="967" s="179" customFormat="1" ht="18" customHeight="1" spans="1:2">
      <c r="A967" s="173" t="s">
        <v>1442</v>
      </c>
      <c r="B967" s="202">
        <v>0</v>
      </c>
    </row>
    <row r="968" s="179" customFormat="1" ht="18" customHeight="1" spans="1:2">
      <c r="A968" s="173" t="s">
        <v>1443</v>
      </c>
      <c r="B968" s="202">
        <v>2142</v>
      </c>
    </row>
    <row r="969" s="179" customFormat="1" ht="18" customHeight="1" spans="1:2">
      <c r="A969" s="173" t="s">
        <v>1444</v>
      </c>
      <c r="B969" s="202">
        <v>55</v>
      </c>
    </row>
    <row r="970" s="179" customFormat="1" ht="18" customHeight="1" spans="1:2">
      <c r="A970" s="173" t="s">
        <v>1445</v>
      </c>
      <c r="B970" s="202">
        <v>0</v>
      </c>
    </row>
    <row r="971" s="179" customFormat="1" ht="18" customHeight="1" spans="1:2">
      <c r="A971" s="173" t="s">
        <v>1446</v>
      </c>
      <c r="B971" s="202">
        <v>0</v>
      </c>
    </row>
    <row r="972" s="179" customFormat="1" ht="18" customHeight="1" spans="1:2">
      <c r="A972" s="173" t="s">
        <v>1447</v>
      </c>
      <c r="B972" s="202">
        <v>0</v>
      </c>
    </row>
    <row r="973" s="179" customFormat="1" ht="18" customHeight="1" spans="1:2">
      <c r="A973" s="173" t="s">
        <v>1448</v>
      </c>
      <c r="B973" s="202">
        <v>0</v>
      </c>
    </row>
    <row r="974" s="179" customFormat="1" ht="18" customHeight="1" spans="1:2">
      <c r="A974" s="173" t="s">
        <v>1449</v>
      </c>
      <c r="B974" s="202">
        <v>0</v>
      </c>
    </row>
    <row r="975" s="179" customFormat="1" ht="18" customHeight="1" spans="1:2">
      <c r="A975" s="173" t="s">
        <v>1450</v>
      </c>
      <c r="B975" s="202">
        <v>0</v>
      </c>
    </row>
    <row r="976" s="179" customFormat="1" ht="18" customHeight="1" spans="1:2">
      <c r="A976" s="173" t="s">
        <v>1451</v>
      </c>
      <c r="B976" s="202">
        <v>305</v>
      </c>
    </row>
    <row r="977" s="179" customFormat="1" ht="18" customHeight="1" spans="1:2">
      <c r="A977" s="173" t="s">
        <v>1452</v>
      </c>
      <c r="B977" s="202">
        <v>0</v>
      </c>
    </row>
    <row r="978" s="179" customFormat="1" ht="18" customHeight="1" spans="1:2">
      <c r="A978" s="173" t="s">
        <v>1453</v>
      </c>
      <c r="B978" s="202">
        <v>11176</v>
      </c>
    </row>
    <row r="979" s="179" customFormat="1" ht="18" customHeight="1" spans="1:2">
      <c r="A979" s="232" t="s">
        <v>1454</v>
      </c>
      <c r="B979" s="202">
        <f>SUM(B980:B988)</f>
        <v>500</v>
      </c>
    </row>
    <row r="980" s="179" customFormat="1" ht="18" customHeight="1" spans="1:2">
      <c r="A980" s="173" t="s">
        <v>712</v>
      </c>
      <c r="B980" s="202">
        <v>0</v>
      </c>
    </row>
    <row r="981" s="179" customFormat="1" ht="18" customHeight="1" spans="1:2">
      <c r="A981" s="173" t="s">
        <v>713</v>
      </c>
      <c r="B981" s="202">
        <v>0</v>
      </c>
    </row>
    <row r="982" s="179" customFormat="1" ht="18" customHeight="1" spans="1:2">
      <c r="A982" s="173" t="s">
        <v>714</v>
      </c>
      <c r="B982" s="202">
        <v>0</v>
      </c>
    </row>
    <row r="983" s="179" customFormat="1" ht="18" customHeight="1" spans="1:2">
      <c r="A983" s="173" t="s">
        <v>1455</v>
      </c>
      <c r="B983" s="202">
        <v>0</v>
      </c>
    </row>
    <row r="984" s="179" customFormat="1" ht="18" customHeight="1" spans="1:2">
      <c r="A984" s="173" t="s">
        <v>1456</v>
      </c>
      <c r="B984" s="202">
        <v>0</v>
      </c>
    </row>
    <row r="985" s="179" customFormat="1" ht="18" customHeight="1" spans="1:2">
      <c r="A985" s="173" t="s">
        <v>1457</v>
      </c>
      <c r="B985" s="202">
        <v>0</v>
      </c>
    </row>
    <row r="986" s="179" customFormat="1" ht="18" customHeight="1" spans="1:2">
      <c r="A986" s="173" t="s">
        <v>1458</v>
      </c>
      <c r="B986" s="202">
        <v>0</v>
      </c>
    </row>
    <row r="987" s="179" customFormat="1" ht="18" customHeight="1" spans="1:2">
      <c r="A987" s="173" t="s">
        <v>1459</v>
      </c>
      <c r="B987" s="202">
        <v>0</v>
      </c>
    </row>
    <row r="988" s="179" customFormat="1" ht="18" customHeight="1" spans="1:2">
      <c r="A988" s="173" t="s">
        <v>1460</v>
      </c>
      <c r="B988" s="202">
        <v>500</v>
      </c>
    </row>
    <row r="989" s="179" customFormat="1" ht="18" customHeight="1" spans="1:2">
      <c r="A989" s="232" t="s">
        <v>1461</v>
      </c>
      <c r="B989" s="202">
        <f>SUM(B990:B998)</f>
        <v>28891</v>
      </c>
    </row>
    <row r="990" s="179" customFormat="1" ht="18" customHeight="1" spans="1:2">
      <c r="A990" s="173" t="s">
        <v>712</v>
      </c>
      <c r="B990" s="202">
        <v>0</v>
      </c>
    </row>
    <row r="991" s="179" customFormat="1" ht="18" customHeight="1" spans="1:2">
      <c r="A991" s="173" t="s">
        <v>713</v>
      </c>
      <c r="B991" s="202">
        <v>3</v>
      </c>
    </row>
    <row r="992" s="179" customFormat="1" ht="18" customHeight="1" spans="1:2">
      <c r="A992" s="173" t="s">
        <v>714</v>
      </c>
      <c r="B992" s="202">
        <v>0</v>
      </c>
    </row>
    <row r="993" s="179" customFormat="1" ht="18" customHeight="1" spans="1:2">
      <c r="A993" s="173" t="s">
        <v>1462</v>
      </c>
      <c r="B993" s="202">
        <v>3000</v>
      </c>
    </row>
    <row r="994" s="179" customFormat="1" ht="18" customHeight="1" spans="1:2">
      <c r="A994" s="173" t="s">
        <v>1463</v>
      </c>
      <c r="B994" s="202">
        <v>0</v>
      </c>
    </row>
    <row r="995" s="179" customFormat="1" ht="18" customHeight="1" spans="1:2">
      <c r="A995" s="173" t="s">
        <v>1464</v>
      </c>
      <c r="B995" s="202">
        <v>0</v>
      </c>
    </row>
    <row r="996" s="179" customFormat="1" ht="18" customHeight="1" spans="1:2">
      <c r="A996" s="173" t="s">
        <v>1465</v>
      </c>
      <c r="B996" s="202">
        <v>0</v>
      </c>
    </row>
    <row r="997" s="179" customFormat="1" ht="18" customHeight="1" spans="1:2">
      <c r="A997" s="173" t="s">
        <v>1466</v>
      </c>
      <c r="B997" s="202">
        <v>0</v>
      </c>
    </row>
    <row r="998" s="179" customFormat="1" ht="18" customHeight="1" spans="1:2">
      <c r="A998" s="173" t="s">
        <v>1467</v>
      </c>
      <c r="B998" s="202">
        <v>25888</v>
      </c>
    </row>
    <row r="999" s="179" customFormat="1" ht="18" customHeight="1" spans="1:2">
      <c r="A999" s="232" t="s">
        <v>1468</v>
      </c>
      <c r="B999" s="202">
        <f>SUM(B1000:B1005)</f>
        <v>0</v>
      </c>
    </row>
    <row r="1000" s="179" customFormat="1" ht="18" customHeight="1" spans="1:2">
      <c r="A1000" s="173" t="s">
        <v>712</v>
      </c>
      <c r="B1000" s="202">
        <v>0</v>
      </c>
    </row>
    <row r="1001" s="179" customFormat="1" ht="18" customHeight="1" spans="1:2">
      <c r="A1001" s="173" t="s">
        <v>713</v>
      </c>
      <c r="B1001" s="202">
        <v>0</v>
      </c>
    </row>
    <row r="1002" s="179" customFormat="1" ht="18" customHeight="1" spans="1:2">
      <c r="A1002" s="173" t="s">
        <v>714</v>
      </c>
      <c r="B1002" s="202">
        <v>0</v>
      </c>
    </row>
    <row r="1003" s="179" customFormat="1" ht="18" customHeight="1" spans="1:2">
      <c r="A1003" s="173" t="s">
        <v>1459</v>
      </c>
      <c r="B1003" s="202">
        <v>0</v>
      </c>
    </row>
    <row r="1004" s="179" customFormat="1" ht="18" customHeight="1" spans="1:2">
      <c r="A1004" s="173" t="s">
        <v>1469</v>
      </c>
      <c r="B1004" s="202">
        <v>0</v>
      </c>
    </row>
    <row r="1005" s="179" customFormat="1" ht="18" customHeight="1" spans="1:2">
      <c r="A1005" s="173" t="s">
        <v>1470</v>
      </c>
      <c r="B1005" s="202">
        <v>0</v>
      </c>
    </row>
    <row r="1006" s="179" customFormat="1" ht="18" customHeight="1" spans="1:2">
      <c r="A1006" s="232" t="s">
        <v>1471</v>
      </c>
      <c r="B1006" s="202">
        <f>SUM(B1007:B1010)</f>
        <v>0</v>
      </c>
    </row>
    <row r="1007" s="179" customFormat="1" ht="18" customHeight="1" spans="1:2">
      <c r="A1007" s="173" t="s">
        <v>1472</v>
      </c>
      <c r="B1007" s="202">
        <v>0</v>
      </c>
    </row>
    <row r="1008" s="179" customFormat="1" ht="18" customHeight="1" spans="1:2">
      <c r="A1008" s="173" t="s">
        <v>1473</v>
      </c>
      <c r="B1008" s="202">
        <v>0</v>
      </c>
    </row>
    <row r="1009" s="179" customFormat="1" ht="18" customHeight="1" spans="1:2">
      <c r="A1009" s="173" t="s">
        <v>1474</v>
      </c>
      <c r="B1009" s="202">
        <v>0</v>
      </c>
    </row>
    <row r="1010" s="179" customFormat="1" ht="18" customHeight="1" spans="1:2">
      <c r="A1010" s="173" t="s">
        <v>1475</v>
      </c>
      <c r="B1010" s="202">
        <v>0</v>
      </c>
    </row>
    <row r="1011" s="179" customFormat="1" ht="18" customHeight="1" spans="1:2">
      <c r="A1011" s="232" t="s">
        <v>1476</v>
      </c>
      <c r="B1011" s="202">
        <f>SUM(B1012:B1013)</f>
        <v>2351</v>
      </c>
    </row>
    <row r="1012" s="179" customFormat="1" ht="18" customHeight="1" spans="1:2">
      <c r="A1012" s="173" t="s">
        <v>1477</v>
      </c>
      <c r="B1012" s="202">
        <v>1958</v>
      </c>
    </row>
    <row r="1013" s="179" customFormat="1" ht="18" customHeight="1" spans="1:2">
      <c r="A1013" s="173" t="s">
        <v>1478</v>
      </c>
      <c r="B1013" s="202">
        <v>393</v>
      </c>
    </row>
    <row r="1014" s="179" customFormat="1" ht="18" customHeight="1" spans="1:2">
      <c r="A1014" s="232" t="s">
        <v>1479</v>
      </c>
      <c r="B1014" s="202">
        <f>SUM(B1015,B1025,B1041,B1046,B1057,B1064,B1072)</f>
        <v>6852</v>
      </c>
    </row>
    <row r="1015" s="179" customFormat="1" ht="18" customHeight="1" spans="1:2">
      <c r="A1015" s="232" t="s">
        <v>1480</v>
      </c>
      <c r="B1015" s="202">
        <f>SUM(B1016:B1024)</f>
        <v>212</v>
      </c>
    </row>
    <row r="1016" s="179" customFormat="1" ht="18" customHeight="1" spans="1:2">
      <c r="A1016" s="173" t="s">
        <v>712</v>
      </c>
      <c r="B1016" s="202">
        <v>135</v>
      </c>
    </row>
    <row r="1017" s="179" customFormat="1" ht="18" customHeight="1" spans="1:2">
      <c r="A1017" s="173" t="s">
        <v>713</v>
      </c>
      <c r="B1017" s="202">
        <v>77</v>
      </c>
    </row>
    <row r="1018" s="179" customFormat="1" ht="18" customHeight="1" spans="1:2">
      <c r="A1018" s="173" t="s">
        <v>714</v>
      </c>
      <c r="B1018" s="202">
        <v>0</v>
      </c>
    </row>
    <row r="1019" s="179" customFormat="1" ht="18" customHeight="1" spans="1:2">
      <c r="A1019" s="173" t="s">
        <v>1481</v>
      </c>
      <c r="B1019" s="202">
        <v>0</v>
      </c>
    </row>
    <row r="1020" s="179" customFormat="1" ht="18" customHeight="1" spans="1:2">
      <c r="A1020" s="173" t="s">
        <v>1482</v>
      </c>
      <c r="B1020" s="202">
        <v>0</v>
      </c>
    </row>
    <row r="1021" s="179" customFormat="1" ht="18" customHeight="1" spans="1:2">
      <c r="A1021" s="173" t="s">
        <v>1483</v>
      </c>
      <c r="B1021" s="202">
        <v>0</v>
      </c>
    </row>
    <row r="1022" s="179" customFormat="1" ht="18" customHeight="1" spans="1:2">
      <c r="A1022" s="173" t="s">
        <v>1484</v>
      </c>
      <c r="B1022" s="202">
        <v>0</v>
      </c>
    </row>
    <row r="1023" s="179" customFormat="1" ht="18" customHeight="1" spans="1:2">
      <c r="A1023" s="173" t="s">
        <v>1485</v>
      </c>
      <c r="B1023" s="202">
        <v>0</v>
      </c>
    </row>
    <row r="1024" s="179" customFormat="1" ht="18" customHeight="1" spans="1:2">
      <c r="A1024" s="173" t="s">
        <v>1486</v>
      </c>
      <c r="B1024" s="202">
        <v>0</v>
      </c>
    </row>
    <row r="1025" s="179" customFormat="1" ht="18" customHeight="1" spans="1:2">
      <c r="A1025" s="232" t="s">
        <v>1487</v>
      </c>
      <c r="B1025" s="202">
        <f>SUM(B1026:B1040)</f>
        <v>3054</v>
      </c>
    </row>
    <row r="1026" s="179" customFormat="1" ht="18" customHeight="1" spans="1:2">
      <c r="A1026" s="173" t="s">
        <v>712</v>
      </c>
      <c r="B1026" s="202">
        <v>0</v>
      </c>
    </row>
    <row r="1027" s="179" customFormat="1" ht="18" customHeight="1" spans="1:2">
      <c r="A1027" s="173" t="s">
        <v>713</v>
      </c>
      <c r="B1027" s="202">
        <v>54</v>
      </c>
    </row>
    <row r="1028" s="179" customFormat="1" ht="18" customHeight="1" spans="1:2">
      <c r="A1028" s="173" t="s">
        <v>714</v>
      </c>
      <c r="B1028" s="202">
        <v>0</v>
      </c>
    </row>
    <row r="1029" s="179" customFormat="1" ht="18" customHeight="1" spans="1:2">
      <c r="A1029" s="173" t="s">
        <v>1488</v>
      </c>
      <c r="B1029" s="202">
        <v>0</v>
      </c>
    </row>
    <row r="1030" s="179" customFormat="1" ht="18" customHeight="1" spans="1:2">
      <c r="A1030" s="173" t="s">
        <v>1489</v>
      </c>
      <c r="B1030" s="202">
        <v>0</v>
      </c>
    </row>
    <row r="1031" s="179" customFormat="1" ht="18" customHeight="1" spans="1:2">
      <c r="A1031" s="173" t="s">
        <v>1490</v>
      </c>
      <c r="B1031" s="202">
        <v>0</v>
      </c>
    </row>
    <row r="1032" s="179" customFormat="1" ht="18" customHeight="1" spans="1:2">
      <c r="A1032" s="173" t="s">
        <v>1491</v>
      </c>
      <c r="B1032" s="202">
        <v>2000</v>
      </c>
    </row>
    <row r="1033" s="179" customFormat="1" ht="18" customHeight="1" spans="1:2">
      <c r="A1033" s="173" t="s">
        <v>1492</v>
      </c>
      <c r="B1033" s="202">
        <v>0</v>
      </c>
    </row>
    <row r="1034" s="179" customFormat="1" ht="18" customHeight="1" spans="1:2">
      <c r="A1034" s="173" t="s">
        <v>1493</v>
      </c>
      <c r="B1034" s="202">
        <v>0</v>
      </c>
    </row>
    <row r="1035" s="179" customFormat="1" ht="18" customHeight="1" spans="1:2">
      <c r="A1035" s="173" t="s">
        <v>1494</v>
      </c>
      <c r="B1035" s="202">
        <v>0</v>
      </c>
    </row>
    <row r="1036" s="179" customFormat="1" ht="18" customHeight="1" spans="1:2">
      <c r="A1036" s="173" t="s">
        <v>1495</v>
      </c>
      <c r="B1036" s="202">
        <v>0</v>
      </c>
    </row>
    <row r="1037" s="179" customFormat="1" ht="18" customHeight="1" spans="1:2">
      <c r="A1037" s="173" t="s">
        <v>1496</v>
      </c>
      <c r="B1037" s="202">
        <v>0</v>
      </c>
    </row>
    <row r="1038" s="179" customFormat="1" ht="18" customHeight="1" spans="1:2">
      <c r="A1038" s="173" t="s">
        <v>1497</v>
      </c>
      <c r="B1038" s="202">
        <v>0</v>
      </c>
    </row>
    <row r="1039" s="179" customFormat="1" ht="18" customHeight="1" spans="1:2">
      <c r="A1039" s="173" t="s">
        <v>1498</v>
      </c>
      <c r="B1039" s="202">
        <v>0</v>
      </c>
    </row>
    <row r="1040" s="179" customFormat="1" ht="18" customHeight="1" spans="1:2">
      <c r="A1040" s="173" t="s">
        <v>1499</v>
      </c>
      <c r="B1040" s="202">
        <v>1000</v>
      </c>
    </row>
    <row r="1041" s="179" customFormat="1" ht="18" customHeight="1" spans="1:2">
      <c r="A1041" s="232" t="s">
        <v>1500</v>
      </c>
      <c r="B1041" s="202">
        <f>SUM(B1042:B1045)</f>
        <v>0</v>
      </c>
    </row>
    <row r="1042" s="179" customFormat="1" ht="18" customHeight="1" spans="1:2">
      <c r="A1042" s="173" t="s">
        <v>712</v>
      </c>
      <c r="B1042" s="202">
        <v>0</v>
      </c>
    </row>
    <row r="1043" s="179" customFormat="1" ht="18" customHeight="1" spans="1:2">
      <c r="A1043" s="173" t="s">
        <v>713</v>
      </c>
      <c r="B1043" s="202">
        <v>0</v>
      </c>
    </row>
    <row r="1044" s="179" customFormat="1" ht="18" customHeight="1" spans="1:2">
      <c r="A1044" s="173" t="s">
        <v>714</v>
      </c>
      <c r="B1044" s="202">
        <v>0</v>
      </c>
    </row>
    <row r="1045" s="179" customFormat="1" ht="18" customHeight="1" spans="1:2">
      <c r="A1045" s="173" t="s">
        <v>1501</v>
      </c>
      <c r="B1045" s="202">
        <v>0</v>
      </c>
    </row>
    <row r="1046" s="179" customFormat="1" ht="18" customHeight="1" spans="1:2">
      <c r="A1046" s="232" t="s">
        <v>1502</v>
      </c>
      <c r="B1046" s="202">
        <f>SUM(B1047:B1056)</f>
        <v>1308</v>
      </c>
    </row>
    <row r="1047" s="179" customFormat="1" ht="18" customHeight="1" spans="1:2">
      <c r="A1047" s="173" t="s">
        <v>712</v>
      </c>
      <c r="B1047" s="202">
        <v>782</v>
      </c>
    </row>
    <row r="1048" s="179" customFormat="1" ht="18" customHeight="1" spans="1:2">
      <c r="A1048" s="173" t="s">
        <v>713</v>
      </c>
      <c r="B1048" s="202">
        <v>526</v>
      </c>
    </row>
    <row r="1049" s="179" customFormat="1" ht="18" customHeight="1" spans="1:2">
      <c r="A1049" s="173" t="s">
        <v>714</v>
      </c>
      <c r="B1049" s="202">
        <v>0</v>
      </c>
    </row>
    <row r="1050" s="179" customFormat="1" ht="18" customHeight="1" spans="1:2">
      <c r="A1050" s="173" t="s">
        <v>1503</v>
      </c>
      <c r="B1050" s="202">
        <v>0</v>
      </c>
    </row>
    <row r="1051" s="179" customFormat="1" ht="18" customHeight="1" spans="1:2">
      <c r="A1051" s="173" t="s">
        <v>1504</v>
      </c>
      <c r="B1051" s="202">
        <v>0</v>
      </c>
    </row>
    <row r="1052" s="179" customFormat="1" ht="18" customHeight="1" spans="1:2">
      <c r="A1052" s="173" t="s">
        <v>1505</v>
      </c>
      <c r="B1052" s="202">
        <v>0</v>
      </c>
    </row>
    <row r="1053" s="179" customFormat="1" ht="18" customHeight="1" spans="1:2">
      <c r="A1053" s="173" t="s">
        <v>1506</v>
      </c>
      <c r="B1053" s="202">
        <v>0</v>
      </c>
    </row>
    <row r="1054" s="179" customFormat="1" ht="18" customHeight="1" spans="1:2">
      <c r="A1054" s="173" t="s">
        <v>1507</v>
      </c>
      <c r="B1054" s="202">
        <v>0</v>
      </c>
    </row>
    <row r="1055" s="179" customFormat="1" ht="18" customHeight="1" spans="1:2">
      <c r="A1055" s="173" t="s">
        <v>721</v>
      </c>
      <c r="B1055" s="202">
        <v>0</v>
      </c>
    </row>
    <row r="1056" s="179" customFormat="1" ht="18" customHeight="1" spans="1:2">
      <c r="A1056" s="173" t="s">
        <v>1508</v>
      </c>
      <c r="B1056" s="202">
        <v>0</v>
      </c>
    </row>
    <row r="1057" s="179" customFormat="1" ht="18" customHeight="1" spans="1:2">
      <c r="A1057" s="232" t="s">
        <v>1509</v>
      </c>
      <c r="B1057" s="202">
        <f>SUM(B1058:B1063)</f>
        <v>1493</v>
      </c>
    </row>
    <row r="1058" s="179" customFormat="1" ht="18" customHeight="1" spans="1:2">
      <c r="A1058" s="173" t="s">
        <v>712</v>
      </c>
      <c r="B1058" s="202">
        <v>313</v>
      </c>
    </row>
    <row r="1059" s="179" customFormat="1" ht="18" customHeight="1" spans="1:2">
      <c r="A1059" s="173" t="s">
        <v>713</v>
      </c>
      <c r="B1059" s="202">
        <v>1180</v>
      </c>
    </row>
    <row r="1060" s="179" customFormat="1" ht="18" customHeight="1" spans="1:2">
      <c r="A1060" s="173" t="s">
        <v>714</v>
      </c>
      <c r="B1060" s="202">
        <v>0</v>
      </c>
    </row>
    <row r="1061" s="179" customFormat="1" ht="18" customHeight="1" spans="1:2">
      <c r="A1061" s="173" t="s">
        <v>1510</v>
      </c>
      <c r="B1061" s="202">
        <v>0</v>
      </c>
    </row>
    <row r="1062" s="179" customFormat="1" ht="18" customHeight="1" spans="1:2">
      <c r="A1062" s="173" t="s">
        <v>1511</v>
      </c>
      <c r="B1062" s="202">
        <v>0</v>
      </c>
    </row>
    <row r="1063" s="179" customFormat="1" ht="18" customHeight="1" spans="1:2">
      <c r="A1063" s="173" t="s">
        <v>1512</v>
      </c>
      <c r="B1063" s="202">
        <v>0</v>
      </c>
    </row>
    <row r="1064" s="179" customFormat="1" ht="18" customHeight="1" spans="1:2">
      <c r="A1064" s="232" t="s">
        <v>1513</v>
      </c>
      <c r="B1064" s="202">
        <f>SUM(B1065:B1071)</f>
        <v>785</v>
      </c>
    </row>
    <row r="1065" s="179" customFormat="1" ht="18" customHeight="1" spans="1:2">
      <c r="A1065" s="173" t="s">
        <v>712</v>
      </c>
      <c r="B1065" s="202">
        <v>414</v>
      </c>
    </row>
    <row r="1066" s="179" customFormat="1" ht="18" customHeight="1" spans="1:2">
      <c r="A1066" s="173" t="s">
        <v>713</v>
      </c>
      <c r="B1066" s="202">
        <v>5</v>
      </c>
    </row>
    <row r="1067" s="179" customFormat="1" ht="18" customHeight="1" spans="1:2">
      <c r="A1067" s="173" t="s">
        <v>714</v>
      </c>
      <c r="B1067" s="202">
        <v>0</v>
      </c>
    </row>
    <row r="1068" s="179" customFormat="1" ht="18" customHeight="1" spans="1:2">
      <c r="A1068" s="173" t="s">
        <v>1514</v>
      </c>
      <c r="B1068" s="202">
        <v>0</v>
      </c>
    </row>
    <row r="1069" s="179" customFormat="1" ht="18" customHeight="1" spans="1:2">
      <c r="A1069" s="173" t="s">
        <v>1515</v>
      </c>
      <c r="B1069" s="202">
        <v>366</v>
      </c>
    </row>
    <row r="1070" s="179" customFormat="1" ht="18" customHeight="1" spans="1:2">
      <c r="A1070" s="173" t="s">
        <v>1516</v>
      </c>
      <c r="B1070" s="202">
        <v>0</v>
      </c>
    </row>
    <row r="1071" s="179" customFormat="1" ht="18" customHeight="1" spans="1:2">
      <c r="A1071" s="173" t="s">
        <v>1517</v>
      </c>
      <c r="B1071" s="202">
        <v>0</v>
      </c>
    </row>
    <row r="1072" s="179" customFormat="1" ht="18" customHeight="1" spans="1:2">
      <c r="A1072" s="232" t="s">
        <v>1518</v>
      </c>
      <c r="B1072" s="202">
        <f>SUM(B1073:B1077)</f>
        <v>0</v>
      </c>
    </row>
    <row r="1073" s="179" customFormat="1" ht="18" customHeight="1" spans="1:2">
      <c r="A1073" s="173" t="s">
        <v>1519</v>
      </c>
      <c r="B1073" s="202">
        <v>0</v>
      </c>
    </row>
    <row r="1074" s="179" customFormat="1" ht="18" customHeight="1" spans="1:2">
      <c r="A1074" s="173" t="s">
        <v>1520</v>
      </c>
      <c r="B1074" s="202">
        <v>0</v>
      </c>
    </row>
    <row r="1075" s="179" customFormat="1" ht="18" customHeight="1" spans="1:2">
      <c r="A1075" s="173" t="s">
        <v>1521</v>
      </c>
      <c r="B1075" s="202">
        <v>0</v>
      </c>
    </row>
    <row r="1076" s="179" customFormat="1" ht="18" customHeight="1" spans="1:2">
      <c r="A1076" s="173" t="s">
        <v>1522</v>
      </c>
      <c r="B1076" s="202">
        <v>0</v>
      </c>
    </row>
    <row r="1077" s="179" customFormat="1" ht="18" customHeight="1" spans="1:2">
      <c r="A1077" s="173" t="s">
        <v>1523</v>
      </c>
      <c r="B1077" s="202">
        <v>0</v>
      </c>
    </row>
    <row r="1078" s="179" customFormat="1" ht="18" customHeight="1" spans="1:2">
      <c r="A1078" s="232" t="s">
        <v>1524</v>
      </c>
      <c r="B1078" s="202">
        <f>SUM(B1079,B1089,B1095)</f>
        <v>1679</v>
      </c>
    </row>
    <row r="1079" s="179" customFormat="1" ht="18" customHeight="1" spans="1:2">
      <c r="A1079" s="232" t="s">
        <v>1525</v>
      </c>
      <c r="B1079" s="202">
        <f>SUM(B1080:B1088)</f>
        <v>1547</v>
      </c>
    </row>
    <row r="1080" s="179" customFormat="1" ht="18" customHeight="1" spans="1:2">
      <c r="A1080" s="173" t="s">
        <v>712</v>
      </c>
      <c r="B1080" s="202">
        <v>604</v>
      </c>
    </row>
    <row r="1081" s="179" customFormat="1" ht="18" customHeight="1" spans="1:2">
      <c r="A1081" s="173" t="s">
        <v>713</v>
      </c>
      <c r="B1081" s="202">
        <v>283</v>
      </c>
    </row>
    <row r="1082" s="179" customFormat="1" ht="18" customHeight="1" spans="1:2">
      <c r="A1082" s="173" t="s">
        <v>714</v>
      </c>
      <c r="B1082" s="202">
        <v>0</v>
      </c>
    </row>
    <row r="1083" s="179" customFormat="1" ht="18" customHeight="1" spans="1:2">
      <c r="A1083" s="173" t="s">
        <v>1526</v>
      </c>
      <c r="B1083" s="202">
        <v>0</v>
      </c>
    </row>
    <row r="1084" s="179" customFormat="1" ht="18" customHeight="1" spans="1:2">
      <c r="A1084" s="173" t="s">
        <v>1527</v>
      </c>
      <c r="B1084" s="202">
        <v>0</v>
      </c>
    </row>
    <row r="1085" s="179" customFormat="1" ht="18" customHeight="1" spans="1:2">
      <c r="A1085" s="173" t="s">
        <v>1528</v>
      </c>
      <c r="B1085" s="202">
        <v>0</v>
      </c>
    </row>
    <row r="1086" s="179" customFormat="1" ht="18" customHeight="1" spans="1:2">
      <c r="A1086" s="173" t="s">
        <v>1529</v>
      </c>
      <c r="B1086" s="202">
        <v>0</v>
      </c>
    </row>
    <row r="1087" s="179" customFormat="1" ht="18" customHeight="1" spans="1:2">
      <c r="A1087" s="173" t="s">
        <v>721</v>
      </c>
      <c r="B1087" s="202">
        <v>0</v>
      </c>
    </row>
    <row r="1088" s="179" customFormat="1" ht="18" customHeight="1" spans="1:2">
      <c r="A1088" s="173" t="s">
        <v>1530</v>
      </c>
      <c r="B1088" s="202">
        <v>660</v>
      </c>
    </row>
    <row r="1089" s="179" customFormat="1" ht="18" customHeight="1" spans="1:2">
      <c r="A1089" s="232" t="s">
        <v>1531</v>
      </c>
      <c r="B1089" s="202">
        <f>SUM(B1090:B1094)</f>
        <v>6</v>
      </c>
    </row>
    <row r="1090" s="179" customFormat="1" ht="18" customHeight="1" spans="1:2">
      <c r="A1090" s="173" t="s">
        <v>712</v>
      </c>
      <c r="B1090" s="202">
        <v>0</v>
      </c>
    </row>
    <row r="1091" s="179" customFormat="1" ht="18" customHeight="1" spans="1:2">
      <c r="A1091" s="173" t="s">
        <v>713</v>
      </c>
      <c r="B1091" s="202">
        <v>6</v>
      </c>
    </row>
    <row r="1092" s="179" customFormat="1" ht="18" customHeight="1" spans="1:2">
      <c r="A1092" s="173" t="s">
        <v>714</v>
      </c>
      <c r="B1092" s="202">
        <v>0</v>
      </c>
    </row>
    <row r="1093" s="179" customFormat="1" ht="18" customHeight="1" spans="1:2">
      <c r="A1093" s="173" t="s">
        <v>1532</v>
      </c>
      <c r="B1093" s="202">
        <v>0</v>
      </c>
    </row>
    <row r="1094" s="179" customFormat="1" ht="18" customHeight="1" spans="1:2">
      <c r="A1094" s="173" t="s">
        <v>1533</v>
      </c>
      <c r="B1094" s="202">
        <v>0</v>
      </c>
    </row>
    <row r="1095" s="179" customFormat="1" ht="18" customHeight="1" spans="1:2">
      <c r="A1095" s="232" t="s">
        <v>1534</v>
      </c>
      <c r="B1095" s="202">
        <f>SUM(B1096:B1097)</f>
        <v>126</v>
      </c>
    </row>
    <row r="1096" s="179" customFormat="1" ht="18" customHeight="1" spans="1:2">
      <c r="A1096" s="173" t="s">
        <v>1535</v>
      </c>
      <c r="B1096" s="202">
        <v>0</v>
      </c>
    </row>
    <row r="1097" s="179" customFormat="1" ht="18" customHeight="1" spans="1:2">
      <c r="A1097" s="173" t="s">
        <v>1536</v>
      </c>
      <c r="B1097" s="202">
        <v>126</v>
      </c>
    </row>
    <row r="1098" s="179" customFormat="1" ht="18" customHeight="1" spans="1:2">
      <c r="A1098" s="232" t="s">
        <v>1537</v>
      </c>
      <c r="B1098" s="202">
        <f>SUM(B1099,B1106,B1116,B1122,B1125)</f>
        <v>2960</v>
      </c>
    </row>
    <row r="1099" s="179" customFormat="1" ht="18" customHeight="1" spans="1:2">
      <c r="A1099" s="232" t="s">
        <v>1538</v>
      </c>
      <c r="B1099" s="202">
        <f>SUM(B1100:B1105)</f>
        <v>882</v>
      </c>
    </row>
    <row r="1100" s="179" customFormat="1" ht="18" customHeight="1" spans="1:2">
      <c r="A1100" s="173" t="s">
        <v>712</v>
      </c>
      <c r="B1100" s="202">
        <v>351</v>
      </c>
    </row>
    <row r="1101" s="179" customFormat="1" ht="18" customHeight="1" spans="1:2">
      <c r="A1101" s="173" t="s">
        <v>713</v>
      </c>
      <c r="B1101" s="202">
        <v>131</v>
      </c>
    </row>
    <row r="1102" s="179" customFormat="1" ht="18" customHeight="1" spans="1:2">
      <c r="A1102" s="173" t="s">
        <v>714</v>
      </c>
      <c r="B1102" s="202">
        <v>0</v>
      </c>
    </row>
    <row r="1103" s="179" customFormat="1" ht="18" customHeight="1" spans="1:2">
      <c r="A1103" s="173" t="s">
        <v>1539</v>
      </c>
      <c r="B1103" s="202">
        <v>0</v>
      </c>
    </row>
    <row r="1104" s="179" customFormat="1" ht="18" customHeight="1" spans="1:2">
      <c r="A1104" s="173" t="s">
        <v>721</v>
      </c>
      <c r="B1104" s="202">
        <v>0</v>
      </c>
    </row>
    <row r="1105" s="179" customFormat="1" ht="18" customHeight="1" spans="1:2">
      <c r="A1105" s="173" t="s">
        <v>1540</v>
      </c>
      <c r="B1105" s="202">
        <v>400</v>
      </c>
    </row>
    <row r="1106" s="179" customFormat="1" ht="18" customHeight="1" spans="1:2">
      <c r="A1106" s="232" t="s">
        <v>1541</v>
      </c>
      <c r="B1106" s="202">
        <f>SUM(B1107:B1115)</f>
        <v>0</v>
      </c>
    </row>
    <row r="1107" s="179" customFormat="1" ht="18" customHeight="1" spans="1:2">
      <c r="A1107" s="173" t="s">
        <v>1542</v>
      </c>
      <c r="B1107" s="202">
        <v>0</v>
      </c>
    </row>
    <row r="1108" s="179" customFormat="1" ht="18" customHeight="1" spans="1:2">
      <c r="A1108" s="173" t="s">
        <v>1543</v>
      </c>
      <c r="B1108" s="202">
        <v>0</v>
      </c>
    </row>
    <row r="1109" s="179" customFormat="1" ht="18" customHeight="1" spans="1:2">
      <c r="A1109" s="173" t="s">
        <v>1544</v>
      </c>
      <c r="B1109" s="202">
        <v>0</v>
      </c>
    </row>
    <row r="1110" s="179" customFormat="1" ht="18" customHeight="1" spans="1:2">
      <c r="A1110" s="173" t="s">
        <v>1545</v>
      </c>
      <c r="B1110" s="202">
        <v>0</v>
      </c>
    </row>
    <row r="1111" s="179" customFormat="1" ht="18" customHeight="1" spans="1:2">
      <c r="A1111" s="173" t="s">
        <v>1546</v>
      </c>
      <c r="B1111" s="202">
        <v>0</v>
      </c>
    </row>
    <row r="1112" s="179" customFormat="1" ht="18" customHeight="1" spans="1:2">
      <c r="A1112" s="173" t="s">
        <v>1547</v>
      </c>
      <c r="B1112" s="202">
        <v>0</v>
      </c>
    </row>
    <row r="1113" s="179" customFormat="1" ht="18" customHeight="1" spans="1:2">
      <c r="A1113" s="173" t="s">
        <v>1548</v>
      </c>
      <c r="B1113" s="202">
        <v>0</v>
      </c>
    </row>
    <row r="1114" s="179" customFormat="1" ht="18" customHeight="1" spans="1:2">
      <c r="A1114" s="173" t="s">
        <v>1549</v>
      </c>
      <c r="B1114" s="202">
        <v>0</v>
      </c>
    </row>
    <row r="1115" s="179" customFormat="1" ht="18" customHeight="1" spans="1:2">
      <c r="A1115" s="173" t="s">
        <v>1550</v>
      </c>
      <c r="B1115" s="202">
        <v>0</v>
      </c>
    </row>
    <row r="1116" s="179" customFormat="1" ht="18" customHeight="1" spans="1:2">
      <c r="A1116" s="232" t="s">
        <v>1551</v>
      </c>
      <c r="B1116" s="202">
        <f>SUM(B1117:B1121)</f>
        <v>2078</v>
      </c>
    </row>
    <row r="1117" s="179" customFormat="1" ht="18" customHeight="1" spans="1:2">
      <c r="A1117" s="173" t="s">
        <v>1552</v>
      </c>
      <c r="B1117" s="202">
        <v>0</v>
      </c>
    </row>
    <row r="1118" s="179" customFormat="1" ht="18" customHeight="1" spans="1:2">
      <c r="A1118" s="173" t="s">
        <v>1553</v>
      </c>
      <c r="B1118" s="202">
        <v>0</v>
      </c>
    </row>
    <row r="1119" s="179" customFormat="1" ht="18" customHeight="1" spans="1:2">
      <c r="A1119" s="173" t="s">
        <v>1554</v>
      </c>
      <c r="B1119" s="202">
        <v>0</v>
      </c>
    </row>
    <row r="1120" s="179" customFormat="1" ht="18" customHeight="1" spans="1:2">
      <c r="A1120" s="173" t="s">
        <v>1555</v>
      </c>
      <c r="B1120" s="202">
        <v>0</v>
      </c>
    </row>
    <row r="1121" s="179" customFormat="1" ht="18" customHeight="1" spans="1:2">
      <c r="A1121" s="173" t="s">
        <v>1556</v>
      </c>
      <c r="B1121" s="202">
        <v>2078</v>
      </c>
    </row>
    <row r="1122" s="179" customFormat="1" ht="18" customHeight="1" spans="1:2">
      <c r="A1122" s="232" t="s">
        <v>1557</v>
      </c>
      <c r="B1122" s="202">
        <f>SUM(B1123:B1124)</f>
        <v>0</v>
      </c>
    </row>
    <row r="1123" s="179" customFormat="1" ht="18" customHeight="1" spans="1:2">
      <c r="A1123" s="173" t="s">
        <v>1558</v>
      </c>
      <c r="B1123" s="202">
        <v>0</v>
      </c>
    </row>
    <row r="1124" s="179" customFormat="1" ht="18" customHeight="1" spans="1:2">
      <c r="A1124" s="173" t="s">
        <v>1559</v>
      </c>
      <c r="B1124" s="202">
        <v>0</v>
      </c>
    </row>
    <row r="1125" s="179" customFormat="1" ht="18" customHeight="1" spans="1:2">
      <c r="A1125" s="232" t="s">
        <v>1560</v>
      </c>
      <c r="B1125" s="202">
        <f>SUM(B1126:B1127)</f>
        <v>0</v>
      </c>
    </row>
    <row r="1126" s="179" customFormat="1" ht="18" customHeight="1" spans="1:2">
      <c r="A1126" s="173" t="s">
        <v>1561</v>
      </c>
      <c r="B1126" s="202">
        <v>0</v>
      </c>
    </row>
    <row r="1127" s="179" customFormat="1" ht="18" customHeight="1" spans="1:2">
      <c r="A1127" s="173" t="s">
        <v>1562</v>
      </c>
      <c r="B1127" s="202">
        <v>0</v>
      </c>
    </row>
    <row r="1128" s="179" customFormat="1" ht="18" customHeight="1" spans="1:2">
      <c r="A1128" s="232" t="s">
        <v>1563</v>
      </c>
      <c r="B1128" s="202">
        <f>SUM(B1129:B1137)</f>
        <v>0</v>
      </c>
    </row>
    <row r="1129" s="179" customFormat="1" ht="18" customHeight="1" spans="1:2">
      <c r="A1129" s="232" t="s">
        <v>1564</v>
      </c>
      <c r="B1129" s="202">
        <v>0</v>
      </c>
    </row>
    <row r="1130" s="179" customFormat="1" ht="18" customHeight="1" spans="1:2">
      <c r="A1130" s="232" t="s">
        <v>1565</v>
      </c>
      <c r="B1130" s="202">
        <v>0</v>
      </c>
    </row>
    <row r="1131" s="179" customFormat="1" ht="18" customHeight="1" spans="1:2">
      <c r="A1131" s="232" t="s">
        <v>1566</v>
      </c>
      <c r="B1131" s="202">
        <v>0</v>
      </c>
    </row>
    <row r="1132" s="179" customFormat="1" ht="18" customHeight="1" spans="1:2">
      <c r="A1132" s="232" t="s">
        <v>1567</v>
      </c>
      <c r="B1132" s="202">
        <v>0</v>
      </c>
    </row>
    <row r="1133" s="179" customFormat="1" ht="18" customHeight="1" spans="1:2">
      <c r="A1133" s="232" t="s">
        <v>1568</v>
      </c>
      <c r="B1133" s="202">
        <v>0</v>
      </c>
    </row>
    <row r="1134" s="179" customFormat="1" ht="18" customHeight="1" spans="1:2">
      <c r="A1134" s="232" t="s">
        <v>1344</v>
      </c>
      <c r="B1134" s="202">
        <v>0</v>
      </c>
    </row>
    <row r="1135" s="179" customFormat="1" ht="18" customHeight="1" spans="1:2">
      <c r="A1135" s="232" t="s">
        <v>1569</v>
      </c>
      <c r="B1135" s="202">
        <v>0</v>
      </c>
    </row>
    <row r="1136" s="179" customFormat="1" ht="18" customHeight="1" spans="1:2">
      <c r="A1136" s="232" t="s">
        <v>1570</v>
      </c>
      <c r="B1136" s="202">
        <v>0</v>
      </c>
    </row>
    <row r="1137" s="179" customFormat="1" ht="18" customHeight="1" spans="1:2">
      <c r="A1137" s="232" t="s">
        <v>1571</v>
      </c>
      <c r="B1137" s="202">
        <v>0</v>
      </c>
    </row>
    <row r="1138" s="179" customFormat="1" ht="18" customHeight="1" spans="1:2">
      <c r="A1138" s="232" t="s">
        <v>1572</v>
      </c>
      <c r="B1138" s="202">
        <f>SUM(B1139,B1166,B1181)</f>
        <v>7349</v>
      </c>
    </row>
    <row r="1139" s="179" customFormat="1" ht="18" customHeight="1" spans="1:2">
      <c r="A1139" s="232" t="s">
        <v>1573</v>
      </c>
      <c r="B1139" s="202">
        <f>SUM(B1140:B1165)</f>
        <v>6823</v>
      </c>
    </row>
    <row r="1140" s="179" customFormat="1" ht="18" customHeight="1" spans="1:2">
      <c r="A1140" s="173" t="s">
        <v>712</v>
      </c>
      <c r="B1140" s="202">
        <v>989</v>
      </c>
    </row>
    <row r="1141" s="179" customFormat="1" ht="18" customHeight="1" spans="1:2">
      <c r="A1141" s="173" t="s">
        <v>713</v>
      </c>
      <c r="B1141" s="202">
        <v>0</v>
      </c>
    </row>
    <row r="1142" s="179" customFormat="1" ht="18" customHeight="1" spans="1:2">
      <c r="A1142" s="173" t="s">
        <v>714</v>
      </c>
      <c r="B1142" s="202">
        <v>0</v>
      </c>
    </row>
    <row r="1143" s="179" customFormat="1" ht="18" customHeight="1" spans="1:2">
      <c r="A1143" s="173" t="s">
        <v>1574</v>
      </c>
      <c r="B1143" s="202">
        <v>114</v>
      </c>
    </row>
    <row r="1144" s="179" customFormat="1" ht="18" customHeight="1" spans="1:2">
      <c r="A1144" s="173" t="s">
        <v>1575</v>
      </c>
      <c r="B1144" s="202">
        <v>489</v>
      </c>
    </row>
    <row r="1145" s="179" customFormat="1" ht="18" customHeight="1" spans="1:2">
      <c r="A1145" s="173" t="s">
        <v>1576</v>
      </c>
      <c r="B1145" s="202">
        <v>385</v>
      </c>
    </row>
    <row r="1146" s="179" customFormat="1" ht="18" customHeight="1" spans="1:2">
      <c r="A1146" s="173" t="s">
        <v>1577</v>
      </c>
      <c r="B1146" s="202">
        <v>80</v>
      </c>
    </row>
    <row r="1147" s="179" customFormat="1" ht="18" customHeight="1" spans="1:2">
      <c r="A1147" s="173" t="s">
        <v>1578</v>
      </c>
      <c r="B1147" s="202">
        <v>270</v>
      </c>
    </row>
    <row r="1148" s="179" customFormat="1" ht="18" customHeight="1" spans="1:2">
      <c r="A1148" s="173" t="s">
        <v>1579</v>
      </c>
      <c r="B1148" s="202">
        <v>0</v>
      </c>
    </row>
    <row r="1149" s="179" customFormat="1" ht="18" customHeight="1" spans="1:2">
      <c r="A1149" s="173" t="s">
        <v>1580</v>
      </c>
      <c r="B1149" s="202">
        <v>0</v>
      </c>
    </row>
    <row r="1150" s="179" customFormat="1" ht="18" customHeight="1" spans="1:2">
      <c r="A1150" s="173" t="s">
        <v>1581</v>
      </c>
      <c r="B1150" s="202">
        <v>188</v>
      </c>
    </row>
    <row r="1151" s="179" customFormat="1" ht="18" customHeight="1" spans="1:2">
      <c r="A1151" s="173" t="s">
        <v>1582</v>
      </c>
      <c r="B1151" s="202">
        <v>0</v>
      </c>
    </row>
    <row r="1152" s="179" customFormat="1" ht="18" customHeight="1" spans="1:2">
      <c r="A1152" s="173" t="s">
        <v>1583</v>
      </c>
      <c r="B1152" s="202">
        <v>0</v>
      </c>
    </row>
    <row r="1153" s="179" customFormat="1" ht="18" customHeight="1" spans="1:2">
      <c r="A1153" s="173" t="s">
        <v>1584</v>
      </c>
      <c r="B1153" s="202">
        <v>0</v>
      </c>
    </row>
    <row r="1154" s="179" customFormat="1" ht="18" customHeight="1" spans="1:2">
      <c r="A1154" s="173" t="s">
        <v>1585</v>
      </c>
      <c r="B1154" s="202">
        <v>0</v>
      </c>
    </row>
    <row r="1155" s="179" customFormat="1" ht="18" customHeight="1" spans="1:2">
      <c r="A1155" s="173" t="s">
        <v>1586</v>
      </c>
      <c r="B1155" s="202">
        <v>0</v>
      </c>
    </row>
    <row r="1156" s="179" customFormat="1" ht="18" customHeight="1" spans="1:2">
      <c r="A1156" s="173" t="s">
        <v>1587</v>
      </c>
      <c r="B1156" s="202">
        <v>0</v>
      </c>
    </row>
    <row r="1157" s="179" customFormat="1" ht="18" customHeight="1" spans="1:2">
      <c r="A1157" s="173" t="s">
        <v>1588</v>
      </c>
      <c r="B1157" s="202">
        <v>0</v>
      </c>
    </row>
    <row r="1158" s="179" customFormat="1" ht="18" customHeight="1" spans="1:2">
      <c r="A1158" s="173" t="s">
        <v>1589</v>
      </c>
      <c r="B1158" s="202">
        <v>0</v>
      </c>
    </row>
    <row r="1159" s="179" customFormat="1" ht="18" customHeight="1" spans="1:2">
      <c r="A1159" s="173" t="s">
        <v>1590</v>
      </c>
      <c r="B1159" s="202">
        <v>0</v>
      </c>
    </row>
    <row r="1160" s="179" customFormat="1" ht="18" customHeight="1" spans="1:2">
      <c r="A1160" s="173" t="s">
        <v>1591</v>
      </c>
      <c r="B1160" s="202">
        <v>0</v>
      </c>
    </row>
    <row r="1161" s="179" customFormat="1" ht="18" customHeight="1" spans="1:2">
      <c r="A1161" s="173" t="s">
        <v>1592</v>
      </c>
      <c r="B1161" s="202">
        <v>0</v>
      </c>
    </row>
    <row r="1162" s="179" customFormat="1" ht="18" customHeight="1" spans="1:2">
      <c r="A1162" s="173" t="s">
        <v>1593</v>
      </c>
      <c r="B1162" s="202">
        <v>0</v>
      </c>
    </row>
    <row r="1163" s="179" customFormat="1" ht="18" customHeight="1" spans="1:2">
      <c r="A1163" s="173" t="s">
        <v>1594</v>
      </c>
      <c r="B1163" s="202">
        <v>158</v>
      </c>
    </row>
    <row r="1164" s="179" customFormat="1" ht="18" customHeight="1" spans="1:2">
      <c r="A1164" s="173" t="s">
        <v>721</v>
      </c>
      <c r="B1164" s="202">
        <v>2171</v>
      </c>
    </row>
    <row r="1165" s="179" customFormat="1" ht="18" customHeight="1" spans="1:2">
      <c r="A1165" s="173" t="s">
        <v>1595</v>
      </c>
      <c r="B1165" s="202">
        <v>1979</v>
      </c>
    </row>
    <row r="1166" s="179" customFormat="1" ht="18" customHeight="1" spans="1:2">
      <c r="A1166" s="232" t="s">
        <v>1596</v>
      </c>
      <c r="B1166" s="202">
        <f>SUM(B1167:B1180)</f>
        <v>526</v>
      </c>
    </row>
    <row r="1167" s="179" customFormat="1" ht="18" customHeight="1" spans="1:2">
      <c r="A1167" s="173" t="s">
        <v>712</v>
      </c>
      <c r="B1167" s="202">
        <v>0</v>
      </c>
    </row>
    <row r="1168" s="179" customFormat="1" ht="18" customHeight="1" spans="1:2">
      <c r="A1168" s="173" t="s">
        <v>713</v>
      </c>
      <c r="B1168" s="202">
        <v>0</v>
      </c>
    </row>
    <row r="1169" s="179" customFormat="1" ht="18" customHeight="1" spans="1:2">
      <c r="A1169" s="173" t="s">
        <v>714</v>
      </c>
      <c r="B1169" s="202">
        <v>0</v>
      </c>
    </row>
    <row r="1170" s="179" customFormat="1" ht="18" customHeight="1" spans="1:2">
      <c r="A1170" s="173" t="s">
        <v>1597</v>
      </c>
      <c r="B1170" s="202">
        <v>0</v>
      </c>
    </row>
    <row r="1171" s="179" customFormat="1" ht="18" customHeight="1" spans="1:2">
      <c r="A1171" s="173" t="s">
        <v>1598</v>
      </c>
      <c r="B1171" s="202">
        <v>0</v>
      </c>
    </row>
    <row r="1172" s="179" customFormat="1" ht="18" customHeight="1" spans="1:2">
      <c r="A1172" s="173" t="s">
        <v>1599</v>
      </c>
      <c r="B1172" s="202">
        <v>0</v>
      </c>
    </row>
    <row r="1173" s="179" customFormat="1" ht="18" customHeight="1" spans="1:2">
      <c r="A1173" s="173" t="s">
        <v>1600</v>
      </c>
      <c r="B1173" s="202">
        <v>0</v>
      </c>
    </row>
    <row r="1174" s="179" customFormat="1" ht="18" customHeight="1" spans="1:2">
      <c r="A1174" s="173" t="s">
        <v>1601</v>
      </c>
      <c r="B1174" s="202">
        <v>526</v>
      </c>
    </row>
    <row r="1175" s="179" customFormat="1" ht="18" customHeight="1" spans="1:2">
      <c r="A1175" s="173" t="s">
        <v>1602</v>
      </c>
      <c r="B1175" s="202">
        <v>0</v>
      </c>
    </row>
    <row r="1176" s="179" customFormat="1" ht="18" customHeight="1" spans="1:2">
      <c r="A1176" s="173" t="s">
        <v>1603</v>
      </c>
      <c r="B1176" s="202">
        <v>0</v>
      </c>
    </row>
    <row r="1177" s="179" customFormat="1" ht="18" customHeight="1" spans="1:2">
      <c r="A1177" s="173" t="s">
        <v>1604</v>
      </c>
      <c r="B1177" s="202">
        <v>0</v>
      </c>
    </row>
    <row r="1178" s="179" customFormat="1" ht="18" customHeight="1" spans="1:2">
      <c r="A1178" s="173" t="s">
        <v>1605</v>
      </c>
      <c r="B1178" s="202">
        <v>0</v>
      </c>
    </row>
    <row r="1179" s="179" customFormat="1" ht="18" customHeight="1" spans="1:2">
      <c r="A1179" s="173" t="s">
        <v>1606</v>
      </c>
      <c r="B1179" s="202">
        <v>0</v>
      </c>
    </row>
    <row r="1180" s="179" customFormat="1" ht="18" customHeight="1" spans="1:2">
      <c r="A1180" s="173" t="s">
        <v>1607</v>
      </c>
      <c r="B1180" s="202">
        <v>0</v>
      </c>
    </row>
    <row r="1181" s="179" customFormat="1" ht="18" customHeight="1" spans="1:2">
      <c r="A1181" s="232" t="s">
        <v>1608</v>
      </c>
      <c r="B1181" s="202">
        <f>B1182</f>
        <v>0</v>
      </c>
    </row>
    <row r="1182" s="179" customFormat="1" ht="18" customHeight="1" spans="1:2">
      <c r="A1182" s="173" t="s">
        <v>1609</v>
      </c>
      <c r="B1182" s="202">
        <v>0</v>
      </c>
    </row>
    <row r="1183" s="179" customFormat="1" ht="18" customHeight="1" spans="1:2">
      <c r="A1183" s="232" t="s">
        <v>1610</v>
      </c>
      <c r="B1183" s="202">
        <f>SUM(B1184,B1196,B1200)</f>
        <v>15094</v>
      </c>
    </row>
    <row r="1184" s="179" customFormat="1" ht="18" customHeight="1" spans="1:2">
      <c r="A1184" s="232" t="s">
        <v>1611</v>
      </c>
      <c r="B1184" s="202">
        <f>SUM(B1185:B1195)</f>
        <v>6854</v>
      </c>
    </row>
    <row r="1185" s="179" customFormat="1" ht="18" customHeight="1" spans="1:2">
      <c r="A1185" s="173" t="s">
        <v>1612</v>
      </c>
      <c r="B1185" s="202">
        <v>0</v>
      </c>
    </row>
    <row r="1186" s="179" customFormat="1" ht="18" customHeight="1" spans="1:2">
      <c r="A1186" s="173" t="s">
        <v>1613</v>
      </c>
      <c r="B1186" s="202">
        <v>0</v>
      </c>
    </row>
    <row r="1187" s="179" customFormat="1" ht="18" customHeight="1" spans="1:2">
      <c r="A1187" s="173" t="s">
        <v>1614</v>
      </c>
      <c r="B1187" s="202">
        <v>0</v>
      </c>
    </row>
    <row r="1188" s="179" customFormat="1" ht="18" customHeight="1" spans="1:2">
      <c r="A1188" s="173" t="s">
        <v>1615</v>
      </c>
      <c r="B1188" s="202">
        <v>0</v>
      </c>
    </row>
    <row r="1189" s="179" customFormat="1" ht="18" customHeight="1" spans="1:2">
      <c r="A1189" s="173" t="s">
        <v>1616</v>
      </c>
      <c r="B1189" s="202">
        <v>0</v>
      </c>
    </row>
    <row r="1190" s="179" customFormat="1" ht="18" customHeight="1" spans="1:2">
      <c r="A1190" s="173" t="s">
        <v>1617</v>
      </c>
      <c r="B1190" s="202">
        <v>0</v>
      </c>
    </row>
    <row r="1191" s="179" customFormat="1" ht="18" customHeight="1" spans="1:2">
      <c r="A1191" s="173" t="s">
        <v>1618</v>
      </c>
      <c r="B1191" s="202">
        <v>0</v>
      </c>
    </row>
    <row r="1192" s="179" customFormat="1" ht="18" customHeight="1" spans="1:2">
      <c r="A1192" s="173" t="s">
        <v>1619</v>
      </c>
      <c r="B1192" s="202">
        <v>0</v>
      </c>
    </row>
    <row r="1193" s="179" customFormat="1" ht="18" customHeight="1" spans="1:2">
      <c r="A1193" s="173" t="s">
        <v>1620</v>
      </c>
      <c r="B1193" s="202">
        <v>0</v>
      </c>
    </row>
    <row r="1194" s="179" customFormat="1" ht="18" customHeight="1" spans="1:2">
      <c r="A1194" s="173" t="s">
        <v>1621</v>
      </c>
      <c r="B1194" s="202">
        <v>818</v>
      </c>
    </row>
    <row r="1195" s="179" customFormat="1" ht="18" customHeight="1" spans="1:2">
      <c r="A1195" s="173" t="s">
        <v>1622</v>
      </c>
      <c r="B1195" s="202">
        <v>6036</v>
      </c>
    </row>
    <row r="1196" s="179" customFormat="1" ht="18" customHeight="1" spans="1:2">
      <c r="A1196" s="232" t="s">
        <v>1623</v>
      </c>
      <c r="B1196" s="202">
        <f>SUM(B1197:B1199)</f>
        <v>6893</v>
      </c>
    </row>
    <row r="1197" s="179" customFormat="1" ht="18" customHeight="1" spans="1:2">
      <c r="A1197" s="173" t="s">
        <v>1624</v>
      </c>
      <c r="B1197" s="202">
        <v>6893</v>
      </c>
    </row>
    <row r="1198" s="179" customFormat="1" ht="18" customHeight="1" spans="1:2">
      <c r="A1198" s="173" t="s">
        <v>1625</v>
      </c>
      <c r="B1198" s="202">
        <v>0</v>
      </c>
    </row>
    <row r="1199" s="179" customFormat="1" ht="18" customHeight="1" spans="1:2">
      <c r="A1199" s="173" t="s">
        <v>1626</v>
      </c>
      <c r="B1199" s="202">
        <v>0</v>
      </c>
    </row>
    <row r="1200" s="179" customFormat="1" ht="18" customHeight="1" spans="1:2">
      <c r="A1200" s="232" t="s">
        <v>1627</v>
      </c>
      <c r="B1200" s="202">
        <f>SUM(B1201:B1203)</f>
        <v>1347</v>
      </c>
    </row>
    <row r="1201" s="179" customFormat="1" ht="18" customHeight="1" spans="1:2">
      <c r="A1201" s="173" t="s">
        <v>1628</v>
      </c>
      <c r="B1201" s="202">
        <v>0</v>
      </c>
    </row>
    <row r="1202" s="179" customFormat="1" ht="18" customHeight="1" spans="1:2">
      <c r="A1202" s="173" t="s">
        <v>1629</v>
      </c>
      <c r="B1202" s="202">
        <v>1347</v>
      </c>
    </row>
    <row r="1203" s="179" customFormat="1" ht="18" customHeight="1" spans="1:2">
      <c r="A1203" s="173" t="s">
        <v>1630</v>
      </c>
      <c r="B1203" s="202">
        <v>0</v>
      </c>
    </row>
    <row r="1204" s="179" customFormat="1" ht="18" customHeight="1" spans="1:2">
      <c r="A1204" s="232" t="s">
        <v>1631</v>
      </c>
      <c r="B1204" s="202">
        <f>SUM(B1205,B1223,B1229,B1235)</f>
        <v>1169</v>
      </c>
    </row>
    <row r="1205" s="179" customFormat="1" ht="18" customHeight="1" spans="1:2">
      <c r="A1205" s="232" t="s">
        <v>1632</v>
      </c>
      <c r="B1205" s="202">
        <f>SUM(B1206:B1222)</f>
        <v>1169</v>
      </c>
    </row>
    <row r="1206" s="179" customFormat="1" ht="18" customHeight="1" spans="1:2">
      <c r="A1206" s="173" t="s">
        <v>712</v>
      </c>
      <c r="B1206" s="202">
        <v>0</v>
      </c>
    </row>
    <row r="1207" s="179" customFormat="1" ht="18" customHeight="1" spans="1:2">
      <c r="A1207" s="173" t="s">
        <v>713</v>
      </c>
      <c r="B1207" s="202">
        <v>0</v>
      </c>
    </row>
    <row r="1208" s="179" customFormat="1" ht="18" customHeight="1" spans="1:2">
      <c r="A1208" s="173" t="s">
        <v>714</v>
      </c>
      <c r="B1208" s="202">
        <v>0</v>
      </c>
    </row>
    <row r="1209" s="179" customFormat="1" ht="18" customHeight="1" spans="1:2">
      <c r="A1209" s="173" t="s">
        <v>1633</v>
      </c>
      <c r="B1209" s="202">
        <v>0</v>
      </c>
    </row>
    <row r="1210" s="179" customFormat="1" ht="18" customHeight="1" spans="1:2">
      <c r="A1210" s="173" t="s">
        <v>1634</v>
      </c>
      <c r="B1210" s="202">
        <v>5</v>
      </c>
    </row>
    <row r="1211" s="179" customFormat="1" ht="18" customHeight="1" spans="1:2">
      <c r="A1211" s="173" t="s">
        <v>1635</v>
      </c>
      <c r="B1211" s="202">
        <v>0</v>
      </c>
    </row>
    <row r="1212" s="179" customFormat="1" ht="18" customHeight="1" spans="1:2">
      <c r="A1212" s="173" t="s">
        <v>1636</v>
      </c>
      <c r="B1212" s="202">
        <v>0</v>
      </c>
    </row>
    <row r="1213" s="179" customFormat="1" ht="18" customHeight="1" spans="1:2">
      <c r="A1213" s="173" t="s">
        <v>1637</v>
      </c>
      <c r="B1213" s="202">
        <v>80</v>
      </c>
    </row>
    <row r="1214" s="179" customFormat="1" ht="18" customHeight="1" spans="1:2">
      <c r="A1214" s="173" t="s">
        <v>1638</v>
      </c>
      <c r="B1214" s="202">
        <v>0</v>
      </c>
    </row>
    <row r="1215" s="179" customFormat="1" ht="18" customHeight="1" spans="1:2">
      <c r="A1215" s="173" t="s">
        <v>1639</v>
      </c>
      <c r="B1215" s="202">
        <v>0</v>
      </c>
    </row>
    <row r="1216" s="179" customFormat="1" ht="18" customHeight="1" spans="1:2">
      <c r="A1216" s="173" t="s">
        <v>1640</v>
      </c>
      <c r="B1216" s="202">
        <v>0</v>
      </c>
    </row>
    <row r="1217" s="179" customFormat="1" ht="18" customHeight="1" spans="1:2">
      <c r="A1217" s="173" t="s">
        <v>1641</v>
      </c>
      <c r="B1217" s="202">
        <v>0</v>
      </c>
    </row>
    <row r="1218" s="179" customFormat="1" ht="18" customHeight="1" spans="1:2">
      <c r="A1218" s="173" t="s">
        <v>1642</v>
      </c>
      <c r="B1218" s="202">
        <v>0</v>
      </c>
    </row>
    <row r="1219" s="179" customFormat="1" ht="18" customHeight="1" spans="1:2">
      <c r="A1219" s="173" t="s">
        <v>1643</v>
      </c>
      <c r="B1219" s="202">
        <v>0</v>
      </c>
    </row>
    <row r="1220" s="179" customFormat="1" ht="18" customHeight="1" spans="1:2">
      <c r="A1220" s="173" t="s">
        <v>1644</v>
      </c>
      <c r="B1220" s="202">
        <v>0</v>
      </c>
    </row>
    <row r="1221" s="179" customFormat="1" ht="18" customHeight="1" spans="1:2">
      <c r="A1221" s="173" t="s">
        <v>721</v>
      </c>
      <c r="B1221" s="202">
        <v>8</v>
      </c>
    </row>
    <row r="1222" s="179" customFormat="1" ht="18" customHeight="1" spans="1:2">
      <c r="A1222" s="173" t="s">
        <v>1645</v>
      </c>
      <c r="B1222" s="202">
        <v>1076</v>
      </c>
    </row>
    <row r="1223" s="179" customFormat="1" ht="18" customHeight="1" spans="1:2">
      <c r="A1223" s="232" t="s">
        <v>1646</v>
      </c>
      <c r="B1223" s="202">
        <f>SUM(B1224:B1228)</f>
        <v>0</v>
      </c>
    </row>
    <row r="1224" s="179" customFormat="1" ht="18" customHeight="1" spans="1:2">
      <c r="A1224" s="173" t="s">
        <v>1647</v>
      </c>
      <c r="B1224" s="202">
        <v>0</v>
      </c>
    </row>
    <row r="1225" s="179" customFormat="1" ht="18" customHeight="1" spans="1:2">
      <c r="A1225" s="173" t="s">
        <v>1648</v>
      </c>
      <c r="B1225" s="202">
        <v>0</v>
      </c>
    </row>
    <row r="1226" s="179" customFormat="1" ht="18" customHeight="1" spans="1:2">
      <c r="A1226" s="173" t="s">
        <v>1649</v>
      </c>
      <c r="B1226" s="202">
        <v>0</v>
      </c>
    </row>
    <row r="1227" s="179" customFormat="1" ht="18" customHeight="1" spans="1:2">
      <c r="A1227" s="173" t="s">
        <v>1650</v>
      </c>
      <c r="B1227" s="202">
        <v>0</v>
      </c>
    </row>
    <row r="1228" s="179" customFormat="1" ht="18" customHeight="1" spans="1:2">
      <c r="A1228" s="173" t="s">
        <v>1651</v>
      </c>
      <c r="B1228" s="202">
        <v>0</v>
      </c>
    </row>
    <row r="1229" s="179" customFormat="1" ht="18" customHeight="1" spans="1:2">
      <c r="A1229" s="232" t="s">
        <v>1652</v>
      </c>
      <c r="B1229" s="202">
        <f>SUM(B1230:B1234)</f>
        <v>0</v>
      </c>
    </row>
    <row r="1230" s="179" customFormat="1" ht="18" customHeight="1" spans="1:2">
      <c r="A1230" s="173" t="s">
        <v>1653</v>
      </c>
      <c r="B1230" s="202">
        <v>0</v>
      </c>
    </row>
    <row r="1231" s="179" customFormat="1" ht="18" customHeight="1" spans="1:2">
      <c r="A1231" s="173" t="s">
        <v>1654</v>
      </c>
      <c r="B1231" s="202">
        <v>0</v>
      </c>
    </row>
    <row r="1232" s="179" customFormat="1" ht="18" customHeight="1" spans="1:2">
      <c r="A1232" s="173" t="s">
        <v>1655</v>
      </c>
      <c r="B1232" s="202">
        <v>0</v>
      </c>
    </row>
    <row r="1233" s="179" customFormat="1" ht="18" customHeight="1" spans="1:2">
      <c r="A1233" s="173" t="s">
        <v>1656</v>
      </c>
      <c r="B1233" s="202">
        <v>0</v>
      </c>
    </row>
    <row r="1234" s="179" customFormat="1" ht="18" customHeight="1" spans="1:2">
      <c r="A1234" s="173" t="s">
        <v>1657</v>
      </c>
      <c r="B1234" s="202">
        <v>0</v>
      </c>
    </row>
    <row r="1235" s="179" customFormat="1" ht="18" customHeight="1" spans="1:2">
      <c r="A1235" s="232" t="s">
        <v>1658</v>
      </c>
      <c r="B1235" s="202">
        <f>SUM(B1236:B1247)</f>
        <v>0</v>
      </c>
    </row>
    <row r="1236" s="179" customFormat="1" ht="18" customHeight="1" spans="1:2">
      <c r="A1236" s="173" t="s">
        <v>1659</v>
      </c>
      <c r="B1236" s="202">
        <v>0</v>
      </c>
    </row>
    <row r="1237" s="179" customFormat="1" ht="18" customHeight="1" spans="1:2">
      <c r="A1237" s="173" t="s">
        <v>1660</v>
      </c>
      <c r="B1237" s="202">
        <v>0</v>
      </c>
    </row>
    <row r="1238" s="179" customFormat="1" ht="18" customHeight="1" spans="1:2">
      <c r="A1238" s="173" t="s">
        <v>1661</v>
      </c>
      <c r="B1238" s="202">
        <v>0</v>
      </c>
    </row>
    <row r="1239" s="179" customFormat="1" ht="18" customHeight="1" spans="1:2">
      <c r="A1239" s="173" t="s">
        <v>1662</v>
      </c>
      <c r="B1239" s="202">
        <v>0</v>
      </c>
    </row>
    <row r="1240" s="179" customFormat="1" ht="18" customHeight="1" spans="1:2">
      <c r="A1240" s="173" t="s">
        <v>1663</v>
      </c>
      <c r="B1240" s="202">
        <v>0</v>
      </c>
    </row>
    <row r="1241" s="179" customFormat="1" ht="18" customHeight="1" spans="1:2">
      <c r="A1241" s="173" t="s">
        <v>1664</v>
      </c>
      <c r="B1241" s="202">
        <v>0</v>
      </c>
    </row>
    <row r="1242" s="179" customFormat="1" ht="18" customHeight="1" spans="1:2">
      <c r="A1242" s="173" t="s">
        <v>1665</v>
      </c>
      <c r="B1242" s="202">
        <v>0</v>
      </c>
    </row>
    <row r="1243" s="179" customFormat="1" ht="18" customHeight="1" spans="1:2">
      <c r="A1243" s="173" t="s">
        <v>1666</v>
      </c>
      <c r="B1243" s="202">
        <v>0</v>
      </c>
    </row>
    <row r="1244" s="179" customFormat="1" ht="18" customHeight="1" spans="1:2">
      <c r="A1244" s="173" t="s">
        <v>1667</v>
      </c>
      <c r="B1244" s="202">
        <v>0</v>
      </c>
    </row>
    <row r="1245" s="179" customFormat="1" ht="18" customHeight="1" spans="1:2">
      <c r="A1245" s="173" t="s">
        <v>1668</v>
      </c>
      <c r="B1245" s="202">
        <v>0</v>
      </c>
    </row>
    <row r="1246" s="179" customFormat="1" ht="18" customHeight="1" spans="1:2">
      <c r="A1246" s="173" t="s">
        <v>1669</v>
      </c>
      <c r="B1246" s="202">
        <v>0</v>
      </c>
    </row>
    <row r="1247" s="179" customFormat="1" ht="18" customHeight="1" spans="1:2">
      <c r="A1247" s="173" t="s">
        <v>1670</v>
      </c>
      <c r="B1247" s="202">
        <v>0</v>
      </c>
    </row>
    <row r="1248" s="179" customFormat="1" ht="18" customHeight="1" spans="1:2">
      <c r="A1248" s="232" t="s">
        <v>1671</v>
      </c>
      <c r="B1248" s="202">
        <f>SUM(B1249,B1260,B1267,B1275,B1288,B1292,B1296)</f>
        <v>6178</v>
      </c>
    </row>
    <row r="1249" s="179" customFormat="1" ht="18" customHeight="1" spans="1:2">
      <c r="A1249" s="232" t="s">
        <v>1672</v>
      </c>
      <c r="B1249" s="202">
        <f>SUM(B1250:B1259)</f>
        <v>1923</v>
      </c>
    </row>
    <row r="1250" s="179" customFormat="1" ht="18" customHeight="1" spans="1:2">
      <c r="A1250" s="173" t="s">
        <v>712</v>
      </c>
      <c r="B1250" s="202">
        <v>791</v>
      </c>
    </row>
    <row r="1251" s="179" customFormat="1" ht="18" customHeight="1" spans="1:2">
      <c r="A1251" s="173" t="s">
        <v>713</v>
      </c>
      <c r="B1251" s="202">
        <v>0</v>
      </c>
    </row>
    <row r="1252" s="179" customFormat="1" ht="18" customHeight="1" spans="1:2">
      <c r="A1252" s="173" t="s">
        <v>714</v>
      </c>
      <c r="B1252" s="202">
        <v>0</v>
      </c>
    </row>
    <row r="1253" s="179" customFormat="1" ht="18" customHeight="1" spans="1:2">
      <c r="A1253" s="173" t="s">
        <v>1673</v>
      </c>
      <c r="B1253" s="202">
        <v>98</v>
      </c>
    </row>
    <row r="1254" s="179" customFormat="1" ht="18" customHeight="1" spans="1:2">
      <c r="A1254" s="173" t="s">
        <v>1674</v>
      </c>
      <c r="B1254" s="202">
        <v>0</v>
      </c>
    </row>
    <row r="1255" s="179" customFormat="1" ht="18" customHeight="1" spans="1:2">
      <c r="A1255" s="173" t="s">
        <v>1675</v>
      </c>
      <c r="B1255" s="202">
        <v>191</v>
      </c>
    </row>
    <row r="1256" s="179" customFormat="1" ht="18" customHeight="1" spans="1:2">
      <c r="A1256" s="173" t="s">
        <v>1676</v>
      </c>
      <c r="B1256" s="202">
        <v>0</v>
      </c>
    </row>
    <row r="1257" s="179" customFormat="1" ht="18" customHeight="1" spans="1:2">
      <c r="A1257" s="173" t="s">
        <v>1677</v>
      </c>
      <c r="B1257" s="202">
        <v>190</v>
      </c>
    </row>
    <row r="1258" s="179" customFormat="1" ht="18" customHeight="1" spans="1:2">
      <c r="A1258" s="173" t="s">
        <v>721</v>
      </c>
      <c r="B1258" s="202">
        <v>0</v>
      </c>
    </row>
    <row r="1259" s="179" customFormat="1" ht="18" customHeight="1" spans="1:2">
      <c r="A1259" s="173" t="s">
        <v>1678</v>
      </c>
      <c r="B1259" s="202">
        <v>653</v>
      </c>
    </row>
    <row r="1260" s="179" customFormat="1" ht="18" customHeight="1" spans="1:2">
      <c r="A1260" s="232" t="s">
        <v>1679</v>
      </c>
      <c r="B1260" s="202">
        <f>SUM(B1261:B1266)</f>
        <v>3269</v>
      </c>
    </row>
    <row r="1261" s="179" customFormat="1" ht="18" customHeight="1" spans="1:2">
      <c r="A1261" s="173" t="s">
        <v>712</v>
      </c>
      <c r="B1261" s="202">
        <v>624</v>
      </c>
    </row>
    <row r="1262" s="179" customFormat="1" ht="18" customHeight="1" spans="1:2">
      <c r="A1262" s="173" t="s">
        <v>713</v>
      </c>
      <c r="B1262" s="202">
        <v>0</v>
      </c>
    </row>
    <row r="1263" s="179" customFormat="1" ht="18" customHeight="1" spans="1:2">
      <c r="A1263" s="173" t="s">
        <v>714</v>
      </c>
      <c r="B1263" s="202">
        <v>0</v>
      </c>
    </row>
    <row r="1264" s="179" customFormat="1" ht="18" customHeight="1" spans="1:2">
      <c r="A1264" s="173" t="s">
        <v>1680</v>
      </c>
      <c r="B1264" s="202">
        <v>2645</v>
      </c>
    </row>
    <row r="1265" s="179" customFormat="1" ht="18" customHeight="1" spans="1:2">
      <c r="A1265" s="173" t="s">
        <v>721</v>
      </c>
      <c r="B1265" s="202">
        <v>0</v>
      </c>
    </row>
    <row r="1266" s="179" customFormat="1" ht="18" customHeight="1" spans="1:2">
      <c r="A1266" s="173" t="s">
        <v>1681</v>
      </c>
      <c r="B1266" s="202">
        <v>0</v>
      </c>
    </row>
    <row r="1267" s="179" customFormat="1" ht="18" customHeight="1" spans="1:2">
      <c r="A1267" s="232" t="s">
        <v>1682</v>
      </c>
      <c r="B1267" s="202">
        <f>SUM(B1268:B1274)</f>
        <v>0</v>
      </c>
    </row>
    <row r="1268" s="179" customFormat="1" ht="18" customHeight="1" spans="1:2">
      <c r="A1268" s="173" t="s">
        <v>712</v>
      </c>
      <c r="B1268" s="202">
        <v>0</v>
      </c>
    </row>
    <row r="1269" s="179" customFormat="1" ht="18" customHeight="1" spans="1:2">
      <c r="A1269" s="173" t="s">
        <v>713</v>
      </c>
      <c r="B1269" s="202">
        <v>0</v>
      </c>
    </row>
    <row r="1270" s="179" customFormat="1" ht="18" customHeight="1" spans="1:2">
      <c r="A1270" s="173" t="s">
        <v>714</v>
      </c>
      <c r="B1270" s="202">
        <v>0</v>
      </c>
    </row>
    <row r="1271" s="179" customFormat="1" ht="18" customHeight="1" spans="1:2">
      <c r="A1271" s="173" t="s">
        <v>1683</v>
      </c>
      <c r="B1271" s="202">
        <v>0</v>
      </c>
    </row>
    <row r="1272" s="179" customFormat="1" ht="18" customHeight="1" spans="1:2">
      <c r="A1272" s="173" t="s">
        <v>1684</v>
      </c>
      <c r="B1272" s="202">
        <v>0</v>
      </c>
    </row>
    <row r="1273" s="179" customFormat="1" ht="18" customHeight="1" spans="1:2">
      <c r="A1273" s="173" t="s">
        <v>721</v>
      </c>
      <c r="B1273" s="202">
        <v>0</v>
      </c>
    </row>
    <row r="1274" s="179" customFormat="1" ht="18" customHeight="1" spans="1:2">
      <c r="A1274" s="173" t="s">
        <v>1685</v>
      </c>
      <c r="B1274" s="202">
        <v>0</v>
      </c>
    </row>
    <row r="1275" s="179" customFormat="1" ht="18" customHeight="1" spans="1:2">
      <c r="A1275" s="232" t="s">
        <v>1686</v>
      </c>
      <c r="B1275" s="202">
        <f>SUM(B1276:B1287)</f>
        <v>201</v>
      </c>
    </row>
    <row r="1276" s="179" customFormat="1" ht="18" customHeight="1" spans="1:2">
      <c r="A1276" s="173" t="s">
        <v>712</v>
      </c>
      <c r="B1276" s="202">
        <v>0</v>
      </c>
    </row>
    <row r="1277" s="179" customFormat="1" ht="18" customHeight="1" spans="1:2">
      <c r="A1277" s="173" t="s">
        <v>713</v>
      </c>
      <c r="B1277" s="202">
        <v>0</v>
      </c>
    </row>
    <row r="1278" s="179" customFormat="1" ht="18" customHeight="1" spans="1:2">
      <c r="A1278" s="173" t="s">
        <v>714</v>
      </c>
      <c r="B1278" s="202">
        <v>0</v>
      </c>
    </row>
    <row r="1279" s="179" customFormat="1" ht="18" customHeight="1" spans="1:2">
      <c r="A1279" s="173" t="s">
        <v>1687</v>
      </c>
      <c r="B1279" s="202">
        <v>0</v>
      </c>
    </row>
    <row r="1280" s="179" customFormat="1" ht="18" customHeight="1" spans="1:2">
      <c r="A1280" s="173" t="s">
        <v>1688</v>
      </c>
      <c r="B1280" s="202">
        <v>0</v>
      </c>
    </row>
    <row r="1281" s="179" customFormat="1" ht="18" customHeight="1" spans="1:2">
      <c r="A1281" s="173" t="s">
        <v>1689</v>
      </c>
      <c r="B1281" s="202">
        <v>0</v>
      </c>
    </row>
    <row r="1282" s="179" customFormat="1" ht="18" customHeight="1" spans="1:2">
      <c r="A1282" s="173" t="s">
        <v>1690</v>
      </c>
      <c r="B1282" s="202">
        <v>0</v>
      </c>
    </row>
    <row r="1283" s="179" customFormat="1" ht="18" customHeight="1" spans="1:2">
      <c r="A1283" s="173" t="s">
        <v>1691</v>
      </c>
      <c r="B1283" s="202">
        <v>0</v>
      </c>
    </row>
    <row r="1284" s="179" customFormat="1" ht="18" customHeight="1" spans="1:2">
      <c r="A1284" s="173" t="s">
        <v>1692</v>
      </c>
      <c r="B1284" s="202">
        <v>0</v>
      </c>
    </row>
    <row r="1285" s="179" customFormat="1" ht="18" customHeight="1" spans="1:2">
      <c r="A1285" s="173" t="s">
        <v>1693</v>
      </c>
      <c r="B1285" s="202">
        <v>0</v>
      </c>
    </row>
    <row r="1286" s="179" customFormat="1" ht="18" customHeight="1" spans="1:2">
      <c r="A1286" s="173" t="s">
        <v>1694</v>
      </c>
      <c r="B1286" s="202">
        <v>14</v>
      </c>
    </row>
    <row r="1287" s="179" customFormat="1" ht="18" customHeight="1" spans="1:2">
      <c r="A1287" s="173" t="s">
        <v>1695</v>
      </c>
      <c r="B1287" s="202">
        <v>187</v>
      </c>
    </row>
    <row r="1288" s="179" customFormat="1" ht="18" customHeight="1" spans="1:2">
      <c r="A1288" s="232" t="s">
        <v>1696</v>
      </c>
      <c r="B1288" s="202">
        <f>SUM(B1289:B1291)</f>
        <v>765</v>
      </c>
    </row>
    <row r="1289" s="179" customFormat="1" ht="18" customHeight="1" spans="1:2">
      <c r="A1289" s="173" t="s">
        <v>1697</v>
      </c>
      <c r="B1289" s="202">
        <v>765</v>
      </c>
    </row>
    <row r="1290" s="179" customFormat="1" ht="18" customHeight="1" spans="1:2">
      <c r="A1290" s="173" t="s">
        <v>1698</v>
      </c>
      <c r="B1290" s="202">
        <v>0</v>
      </c>
    </row>
    <row r="1291" s="179" customFormat="1" ht="18" customHeight="1" spans="1:2">
      <c r="A1291" s="173" t="s">
        <v>1699</v>
      </c>
      <c r="B1291" s="202">
        <v>0</v>
      </c>
    </row>
    <row r="1292" s="179" customFormat="1" ht="18" customHeight="1" spans="1:2">
      <c r="A1292" s="232" t="s">
        <v>1700</v>
      </c>
      <c r="B1292" s="202">
        <f>SUM(B1293:B1295)</f>
        <v>20</v>
      </c>
    </row>
    <row r="1293" s="179" customFormat="1" ht="18" customHeight="1" spans="1:2">
      <c r="A1293" s="173" t="s">
        <v>1701</v>
      </c>
      <c r="B1293" s="202">
        <v>20</v>
      </c>
    </row>
    <row r="1294" s="179" customFormat="1" ht="18" customHeight="1" spans="1:2">
      <c r="A1294" s="173" t="s">
        <v>1702</v>
      </c>
      <c r="B1294" s="202">
        <v>0</v>
      </c>
    </row>
    <row r="1295" s="179" customFormat="1" ht="18" customHeight="1" spans="1:2">
      <c r="A1295" s="173" t="s">
        <v>1703</v>
      </c>
      <c r="B1295" s="202">
        <v>0</v>
      </c>
    </row>
    <row r="1296" s="179" customFormat="1" ht="18" customHeight="1" spans="1:2">
      <c r="A1296" s="232" t="s">
        <v>1704</v>
      </c>
      <c r="B1296" s="202">
        <f t="shared" ref="B1296:B1299" si="1">B1297</f>
        <v>0</v>
      </c>
    </row>
    <row r="1297" s="179" customFormat="1" ht="18" customHeight="1" spans="1:2">
      <c r="A1297" s="173" t="s">
        <v>1705</v>
      </c>
      <c r="B1297" s="202">
        <v>0</v>
      </c>
    </row>
    <row r="1298" s="179" customFormat="1" ht="18" customHeight="1" spans="1:2">
      <c r="A1298" s="232" t="s">
        <v>1706</v>
      </c>
      <c r="B1298" s="202">
        <f t="shared" si="1"/>
        <v>803</v>
      </c>
    </row>
    <row r="1299" s="179" customFormat="1" ht="18" customHeight="1" spans="1:2">
      <c r="A1299" s="232" t="s">
        <v>1707</v>
      </c>
      <c r="B1299" s="202">
        <f t="shared" si="1"/>
        <v>803</v>
      </c>
    </row>
    <row r="1300" s="179" customFormat="1" ht="18" customHeight="1" spans="1:2">
      <c r="A1300" s="173" t="s">
        <v>1708</v>
      </c>
      <c r="B1300" s="202">
        <v>803</v>
      </c>
    </row>
    <row r="1301" s="179" customFormat="1" ht="18" customHeight="1" spans="1:2">
      <c r="A1301" s="232" t="s">
        <v>1709</v>
      </c>
      <c r="B1301" s="202">
        <f>SUM(B1302,B1303,B1308)</f>
        <v>25932</v>
      </c>
    </row>
    <row r="1302" s="179" customFormat="1" ht="18" customHeight="1" spans="1:2">
      <c r="A1302" s="232" t="s">
        <v>1710</v>
      </c>
      <c r="B1302" s="202">
        <v>0</v>
      </c>
    </row>
    <row r="1303" s="179" customFormat="1" ht="18" customHeight="1" spans="1:2">
      <c r="A1303" s="232" t="s">
        <v>1711</v>
      </c>
      <c r="B1303" s="202">
        <f>SUM(B1304:B1307)</f>
        <v>0</v>
      </c>
    </row>
    <row r="1304" s="179" customFormat="1" ht="18" customHeight="1" spans="1:2">
      <c r="A1304" s="173" t="s">
        <v>1712</v>
      </c>
      <c r="B1304" s="202">
        <v>0</v>
      </c>
    </row>
    <row r="1305" s="179" customFormat="1" ht="18" customHeight="1" spans="1:2">
      <c r="A1305" s="173" t="s">
        <v>1713</v>
      </c>
      <c r="B1305" s="202">
        <v>0</v>
      </c>
    </row>
    <row r="1306" s="179" customFormat="1" ht="18" customHeight="1" spans="1:2">
      <c r="A1306" s="173" t="s">
        <v>1714</v>
      </c>
      <c r="B1306" s="202">
        <v>0</v>
      </c>
    </row>
    <row r="1307" s="179" customFormat="1" ht="18" customHeight="1" spans="1:2">
      <c r="A1307" s="173" t="s">
        <v>1715</v>
      </c>
      <c r="B1307" s="202">
        <v>0</v>
      </c>
    </row>
    <row r="1308" s="179" customFormat="1" ht="18" customHeight="1" spans="1:2">
      <c r="A1308" s="232" t="s">
        <v>1716</v>
      </c>
      <c r="B1308" s="202">
        <f>SUM(B1309:B1312)</f>
        <v>25932</v>
      </c>
    </row>
    <row r="1309" s="179" customFormat="1" ht="18" customHeight="1" spans="1:2">
      <c r="A1309" s="173" t="s">
        <v>1717</v>
      </c>
      <c r="B1309" s="202">
        <v>25561</v>
      </c>
    </row>
    <row r="1310" s="179" customFormat="1" ht="18" customHeight="1" spans="1:2">
      <c r="A1310" s="173" t="s">
        <v>1718</v>
      </c>
      <c r="B1310" s="202">
        <v>0</v>
      </c>
    </row>
    <row r="1311" s="179" customFormat="1" ht="18" customHeight="1" spans="1:2">
      <c r="A1311" s="173" t="s">
        <v>1719</v>
      </c>
      <c r="B1311" s="202">
        <v>371</v>
      </c>
    </row>
    <row r="1312" spans="1:2">
      <c r="A1312" s="173" t="s">
        <v>1720</v>
      </c>
      <c r="B1312" s="202">
        <v>0</v>
      </c>
    </row>
    <row r="1313" spans="1:2">
      <c r="A1313" s="232" t="s">
        <v>1721</v>
      </c>
      <c r="B1313" s="202">
        <f>B1314+B1315+B1316</f>
        <v>113</v>
      </c>
    </row>
    <row r="1314" spans="1:2">
      <c r="A1314" s="232" t="s">
        <v>1722</v>
      </c>
      <c r="B1314" s="202">
        <v>0</v>
      </c>
    </row>
    <row r="1315" spans="1:2">
      <c r="A1315" s="232" t="s">
        <v>1723</v>
      </c>
      <c r="B1315" s="202">
        <v>0</v>
      </c>
    </row>
    <row r="1316" spans="1:2">
      <c r="A1316" s="232" t="s">
        <v>1724</v>
      </c>
      <c r="B1316" s="202">
        <v>113</v>
      </c>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904166666666667" right="0.747916666666667" top="0.354166666666667" bottom="0.55" header="0.196527777777778" footer="0"/>
  <pageSetup paperSize="9" scale="80" orientation="portrait" blackAndWhite="1"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IV97"/>
  <sheetViews>
    <sheetView showGridLines="0" showZeros="0" workbookViewId="0">
      <selection activeCell="C1" sqref="C1:D1"/>
    </sheetView>
  </sheetViews>
  <sheetFormatPr defaultColWidth="9.16666666666667" defaultRowHeight="14.25"/>
  <cols>
    <col min="1" max="1" width="40.625" style="159" customWidth="1"/>
    <col min="2" max="2" width="20.625" style="244" customWidth="1"/>
    <col min="3" max="3" width="9.16666666666667" style="161" customWidth="1"/>
    <col min="4" max="4" width="27.125" style="161" customWidth="1"/>
    <col min="5" max="250" width="9.16666666666667" style="161" customWidth="1"/>
    <col min="251" max="16384" width="9.16666666666667" style="161"/>
  </cols>
  <sheetData>
    <row r="1" s="159" customFormat="1" ht="30" customHeight="1" spans="1:256">
      <c r="A1" s="162" t="s">
        <v>1727</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79" customFormat="1" ht="18" customHeight="1" spans="1:2">
      <c r="A2" s="160"/>
      <c r="B2" s="245" t="s">
        <v>1728</v>
      </c>
    </row>
    <row r="3" s="243" customFormat="1" ht="18" customHeight="1" spans="1:2">
      <c r="A3" s="208" t="s">
        <v>36</v>
      </c>
      <c r="B3" s="246" t="s">
        <v>37</v>
      </c>
    </row>
    <row r="4" s="179" customFormat="1" ht="18" customHeight="1" spans="1:2">
      <c r="A4" s="167" t="s">
        <v>709</v>
      </c>
      <c r="B4" s="242">
        <v>157918</v>
      </c>
    </row>
    <row r="5" s="179" customFormat="1" ht="18" customHeight="1" spans="1:2">
      <c r="A5" s="232" t="s">
        <v>1729</v>
      </c>
      <c r="B5" s="242">
        <v>56665</v>
      </c>
    </row>
    <row r="6" s="179" customFormat="1" ht="18" customHeight="1" spans="1:2">
      <c r="A6" s="173" t="s">
        <v>1730</v>
      </c>
      <c r="B6" s="242">
        <v>41573</v>
      </c>
    </row>
    <row r="7" s="179" customFormat="1" ht="18" customHeight="1" spans="1:2">
      <c r="A7" s="173" t="s">
        <v>1731</v>
      </c>
      <c r="B7" s="242">
        <v>9837</v>
      </c>
    </row>
    <row r="8" s="179" customFormat="1" ht="18" customHeight="1" spans="1:2">
      <c r="A8" s="173" t="s">
        <v>1732</v>
      </c>
      <c r="B8" s="242">
        <v>4579</v>
      </c>
    </row>
    <row r="9" s="179" customFormat="1" ht="18" customHeight="1" spans="1:2">
      <c r="A9" s="173" t="s">
        <v>1733</v>
      </c>
      <c r="B9" s="242">
        <v>676</v>
      </c>
    </row>
    <row r="10" s="179" customFormat="1" ht="18" customHeight="1" spans="1:2">
      <c r="A10" s="232" t="s">
        <v>1734</v>
      </c>
      <c r="B10" s="242">
        <v>7047</v>
      </c>
    </row>
    <row r="11" s="179" customFormat="1" ht="18" customHeight="1" spans="1:2">
      <c r="A11" s="173" t="s">
        <v>1735</v>
      </c>
      <c r="B11" s="242">
        <v>6522</v>
      </c>
    </row>
    <row r="12" s="179" customFormat="1" ht="18" customHeight="1" spans="1:2">
      <c r="A12" s="173" t="s">
        <v>1736</v>
      </c>
      <c r="B12" s="242">
        <v>45</v>
      </c>
    </row>
    <row r="13" s="179" customFormat="1" ht="18" customHeight="1" spans="1:2">
      <c r="A13" s="173" t="s">
        <v>1737</v>
      </c>
      <c r="B13" s="242">
        <v>51</v>
      </c>
    </row>
    <row r="14" s="179" customFormat="1" ht="18" customHeight="1" spans="1:2">
      <c r="A14" s="173" t="s">
        <v>1738</v>
      </c>
      <c r="B14" s="242">
        <v>2</v>
      </c>
    </row>
    <row r="15" s="179" customFormat="1" ht="18" customHeight="1" spans="1:2">
      <c r="A15" s="173" t="s">
        <v>1739</v>
      </c>
      <c r="B15" s="242">
        <v>255</v>
      </c>
    </row>
    <row r="16" s="179" customFormat="1" ht="18" customHeight="1" spans="1:2">
      <c r="A16" s="173" t="s">
        <v>1740</v>
      </c>
      <c r="B16" s="242">
        <v>56</v>
      </c>
    </row>
    <row r="17" s="179" customFormat="1" ht="18" customHeight="1" spans="1:2">
      <c r="A17" s="173" t="s">
        <v>1741</v>
      </c>
      <c r="B17" s="242">
        <v>16</v>
      </c>
    </row>
    <row r="18" s="179" customFormat="1" ht="18" customHeight="1" spans="1:2">
      <c r="A18" s="173" t="s">
        <v>1742</v>
      </c>
      <c r="B18" s="242">
        <v>2</v>
      </c>
    </row>
    <row r="19" s="179" customFormat="1" ht="18" customHeight="1" spans="1:2">
      <c r="A19" s="173" t="s">
        <v>1743</v>
      </c>
      <c r="B19" s="242">
        <v>98</v>
      </c>
    </row>
    <row r="20" s="179" customFormat="1" ht="18" customHeight="1" spans="1:2">
      <c r="A20" s="173" t="s">
        <v>1744</v>
      </c>
      <c r="B20" s="242">
        <v>0</v>
      </c>
    </row>
    <row r="21" s="179" customFormat="1" ht="18" customHeight="1" spans="1:2">
      <c r="A21" s="232" t="s">
        <v>1745</v>
      </c>
      <c r="B21" s="242">
        <v>4026</v>
      </c>
    </row>
    <row r="22" s="179" customFormat="1" ht="18" customHeight="1" spans="1:2">
      <c r="A22" s="173" t="s">
        <v>1746</v>
      </c>
      <c r="B22" s="242">
        <v>0</v>
      </c>
    </row>
    <row r="23" s="179" customFormat="1" ht="18" customHeight="1" spans="1:2">
      <c r="A23" s="173" t="s">
        <v>1747</v>
      </c>
      <c r="B23" s="242">
        <v>0</v>
      </c>
    </row>
    <row r="24" s="179" customFormat="1" ht="18" customHeight="1" spans="1:2">
      <c r="A24" s="173" t="s">
        <v>1748</v>
      </c>
      <c r="B24" s="242">
        <v>0</v>
      </c>
    </row>
    <row r="25" s="179" customFormat="1" ht="18" customHeight="1" spans="1:2">
      <c r="A25" s="173" t="s">
        <v>1749</v>
      </c>
      <c r="B25" s="242">
        <v>0</v>
      </c>
    </row>
    <row r="26" s="179" customFormat="1" ht="18" customHeight="1" spans="1:2">
      <c r="A26" s="173" t="s">
        <v>1750</v>
      </c>
      <c r="B26" s="242">
        <v>26</v>
      </c>
    </row>
    <row r="27" s="179" customFormat="1" ht="18" customHeight="1" spans="1:2">
      <c r="A27" s="173" t="s">
        <v>1751</v>
      </c>
      <c r="B27" s="242">
        <v>0</v>
      </c>
    </row>
    <row r="28" s="179" customFormat="1" ht="18" customHeight="1" spans="1:2">
      <c r="A28" s="173" t="s">
        <v>1752</v>
      </c>
      <c r="B28" s="242">
        <v>4000</v>
      </c>
    </row>
    <row r="29" s="179" customFormat="1" ht="18" customHeight="1" spans="1:2">
      <c r="A29" s="232" t="s">
        <v>1753</v>
      </c>
      <c r="B29" s="242">
        <v>0</v>
      </c>
    </row>
    <row r="30" s="179" customFormat="1" ht="18" customHeight="1" spans="1:2">
      <c r="A30" s="173" t="s">
        <v>1746</v>
      </c>
      <c r="B30" s="242">
        <v>0</v>
      </c>
    </row>
    <row r="31" s="179" customFormat="1" ht="18" customHeight="1" spans="1:2">
      <c r="A31" s="173" t="s">
        <v>1747</v>
      </c>
      <c r="B31" s="242">
        <v>0</v>
      </c>
    </row>
    <row r="32" s="179" customFormat="1" ht="18" customHeight="1" spans="1:2">
      <c r="A32" s="173" t="s">
        <v>1748</v>
      </c>
      <c r="B32" s="242">
        <v>0</v>
      </c>
    </row>
    <row r="33" s="179" customFormat="1" ht="18" customHeight="1" spans="1:2">
      <c r="A33" s="173" t="s">
        <v>1750</v>
      </c>
      <c r="B33" s="242">
        <v>0</v>
      </c>
    </row>
    <row r="34" s="179" customFormat="1" ht="18" customHeight="1" spans="1:2">
      <c r="A34" s="173" t="s">
        <v>1751</v>
      </c>
      <c r="B34" s="242">
        <v>0</v>
      </c>
    </row>
    <row r="35" s="179" customFormat="1" ht="18" customHeight="1" spans="1:2">
      <c r="A35" s="173" t="s">
        <v>1752</v>
      </c>
      <c r="B35" s="242">
        <v>0</v>
      </c>
    </row>
    <row r="36" s="179" customFormat="1" ht="18" customHeight="1" spans="1:2">
      <c r="A36" s="232" t="s">
        <v>1754</v>
      </c>
      <c r="B36" s="242">
        <v>74037</v>
      </c>
    </row>
    <row r="37" s="179" customFormat="1" ht="18" customHeight="1" spans="1:2">
      <c r="A37" s="173" t="s">
        <v>1755</v>
      </c>
      <c r="B37" s="242">
        <v>51905</v>
      </c>
    </row>
    <row r="38" s="179" customFormat="1" ht="18" customHeight="1" spans="1:2">
      <c r="A38" s="173" t="s">
        <v>1756</v>
      </c>
      <c r="B38" s="242">
        <v>5973</v>
      </c>
    </row>
    <row r="39" s="179" customFormat="1" ht="18" customHeight="1" spans="1:2">
      <c r="A39" s="173" t="s">
        <v>1757</v>
      </c>
      <c r="B39" s="242">
        <v>16159</v>
      </c>
    </row>
    <row r="40" s="179" customFormat="1" ht="18" customHeight="1" spans="1:2">
      <c r="A40" s="232" t="s">
        <v>1758</v>
      </c>
      <c r="B40" s="242">
        <v>2</v>
      </c>
    </row>
    <row r="41" s="179" customFormat="1" ht="18" customHeight="1" spans="1:2">
      <c r="A41" s="173" t="s">
        <v>1759</v>
      </c>
      <c r="B41" s="242">
        <v>2</v>
      </c>
    </row>
    <row r="42" s="179" customFormat="1" ht="18" customHeight="1" spans="1:2">
      <c r="A42" s="173" t="s">
        <v>1760</v>
      </c>
      <c r="B42" s="242">
        <v>0</v>
      </c>
    </row>
    <row r="43" s="179" customFormat="1" ht="18" customHeight="1" spans="1:2">
      <c r="A43" s="232" t="s">
        <v>1761</v>
      </c>
      <c r="B43" s="242">
        <v>0</v>
      </c>
    </row>
    <row r="44" s="179" customFormat="1" ht="18" customHeight="1" spans="1:2">
      <c r="A44" s="173" t="s">
        <v>1762</v>
      </c>
      <c r="B44" s="242">
        <v>0</v>
      </c>
    </row>
    <row r="45" s="179" customFormat="1" ht="18" customHeight="1" spans="1:2">
      <c r="A45" s="173" t="s">
        <v>1763</v>
      </c>
      <c r="B45" s="242">
        <v>0</v>
      </c>
    </row>
    <row r="46" s="179" customFormat="1" ht="18" customHeight="1" spans="1:2">
      <c r="A46" s="173" t="s">
        <v>1764</v>
      </c>
      <c r="B46" s="242">
        <v>0</v>
      </c>
    </row>
    <row r="47" s="179" customFormat="1" ht="18" customHeight="1" spans="1:2">
      <c r="A47" s="232" t="s">
        <v>1765</v>
      </c>
      <c r="B47" s="242">
        <v>0</v>
      </c>
    </row>
    <row r="48" s="179" customFormat="1" ht="18" customHeight="1" spans="1:2">
      <c r="A48" s="173" t="s">
        <v>1766</v>
      </c>
      <c r="B48" s="242">
        <v>0</v>
      </c>
    </row>
    <row r="49" s="179" customFormat="1" ht="18" customHeight="1" spans="1:2">
      <c r="A49" s="173" t="s">
        <v>1767</v>
      </c>
      <c r="B49" s="242">
        <v>0</v>
      </c>
    </row>
    <row r="50" s="179" customFormat="1" ht="18" customHeight="1" spans="1:2">
      <c r="A50" s="173" t="s">
        <v>1768</v>
      </c>
      <c r="B50" s="242">
        <v>0</v>
      </c>
    </row>
    <row r="51" s="179" customFormat="1" ht="18" customHeight="1" spans="1:2">
      <c r="A51" s="173" t="s">
        <v>1769</v>
      </c>
      <c r="B51" s="242">
        <v>0</v>
      </c>
    </row>
    <row r="52" s="179" customFormat="1" ht="18" customHeight="1" spans="1:2">
      <c r="A52" s="232" t="s">
        <v>1770</v>
      </c>
      <c r="B52" s="242">
        <v>16141</v>
      </c>
    </row>
    <row r="53" s="179" customFormat="1" ht="18" customHeight="1" spans="1:2">
      <c r="A53" s="173" t="s">
        <v>1771</v>
      </c>
      <c r="B53" s="242">
        <v>812</v>
      </c>
    </row>
    <row r="54" s="179" customFormat="1" ht="18" customHeight="1" spans="1:2">
      <c r="A54" s="173" t="s">
        <v>1772</v>
      </c>
      <c r="B54" s="242">
        <v>0</v>
      </c>
    </row>
    <row r="55" s="179" customFormat="1" ht="18" customHeight="1" spans="1:2">
      <c r="A55" s="173" t="s">
        <v>1773</v>
      </c>
      <c r="B55" s="242">
        <v>0</v>
      </c>
    </row>
    <row r="56" s="179" customFormat="1" ht="18" customHeight="1" spans="1:2">
      <c r="A56" s="173" t="s">
        <v>1774</v>
      </c>
      <c r="B56" s="242">
        <v>15329</v>
      </c>
    </row>
    <row r="57" s="179" customFormat="1" ht="18" customHeight="1" spans="1:2">
      <c r="A57" s="173" t="s">
        <v>1775</v>
      </c>
      <c r="B57" s="242">
        <v>0</v>
      </c>
    </row>
    <row r="58" s="179" customFormat="1" ht="18" customHeight="1" spans="1:2">
      <c r="A58" s="232" t="s">
        <v>1776</v>
      </c>
      <c r="B58" s="242">
        <v>0</v>
      </c>
    </row>
    <row r="59" s="179" customFormat="1" ht="18" customHeight="1" spans="1:2">
      <c r="A59" s="173" t="s">
        <v>1777</v>
      </c>
      <c r="B59" s="242">
        <v>0</v>
      </c>
    </row>
    <row r="60" s="179" customFormat="1" ht="18" customHeight="1" spans="1:2">
      <c r="A60" s="173" t="s">
        <v>1100</v>
      </c>
      <c r="B60" s="242">
        <v>0</v>
      </c>
    </row>
    <row r="61" s="179" customFormat="1" ht="18" customHeight="1" spans="1:2">
      <c r="A61" s="173" t="s">
        <v>1778</v>
      </c>
      <c r="B61" s="242">
        <v>0</v>
      </c>
    </row>
    <row r="62" s="179" customFormat="1" ht="18" customHeight="1" spans="1:2">
      <c r="A62" s="232" t="s">
        <v>1779</v>
      </c>
      <c r="B62" s="242">
        <v>0</v>
      </c>
    </row>
    <row r="63" s="179" customFormat="1" ht="18" customHeight="1" spans="1:2">
      <c r="A63" s="173" t="s">
        <v>1780</v>
      </c>
      <c r="B63" s="242">
        <v>0</v>
      </c>
    </row>
    <row r="64" s="179" customFormat="1" ht="18" customHeight="1" spans="1:2">
      <c r="A64" s="173" t="s">
        <v>1781</v>
      </c>
      <c r="B64" s="242">
        <v>0</v>
      </c>
    </row>
    <row r="65" s="179" customFormat="1" ht="18" customHeight="1" spans="1:2">
      <c r="A65" s="173" t="s">
        <v>1782</v>
      </c>
      <c r="B65" s="242">
        <v>0</v>
      </c>
    </row>
    <row r="66" s="179" customFormat="1" ht="18" customHeight="1" spans="1:2">
      <c r="A66" s="173" t="s">
        <v>1783</v>
      </c>
      <c r="B66" s="242">
        <v>0</v>
      </c>
    </row>
    <row r="67" s="179" customFormat="1" ht="18" customHeight="1" spans="1:2">
      <c r="A67" s="232" t="s">
        <v>1784</v>
      </c>
      <c r="B67" s="242">
        <v>0</v>
      </c>
    </row>
    <row r="68" s="179" customFormat="1" ht="18" customHeight="1" spans="1:2">
      <c r="A68" s="173" t="s">
        <v>1785</v>
      </c>
      <c r="B68" s="242">
        <v>0</v>
      </c>
    </row>
    <row r="69" s="179" customFormat="1" ht="18" customHeight="1" spans="1:2">
      <c r="A69" s="173" t="s">
        <v>1786</v>
      </c>
      <c r="B69" s="242">
        <v>0</v>
      </c>
    </row>
    <row r="70" s="179" customFormat="1" ht="18" customHeight="1" spans="1:2">
      <c r="A70" s="173" t="s">
        <v>1787</v>
      </c>
      <c r="B70" s="242">
        <v>0</v>
      </c>
    </row>
    <row r="71" s="179" customFormat="1" ht="18" customHeight="1" spans="1:2">
      <c r="A71" s="173" t="s">
        <v>1788</v>
      </c>
      <c r="B71" s="242">
        <v>0</v>
      </c>
    </row>
    <row r="72" s="179" customFormat="1" ht="18" customHeight="1" spans="1:2">
      <c r="A72" s="173" t="s">
        <v>1571</v>
      </c>
      <c r="B72" s="242">
        <v>0</v>
      </c>
    </row>
    <row r="73" spans="4:7">
      <c r="D73" s="159"/>
      <c r="E73" s="159"/>
      <c r="F73" s="159"/>
      <c r="G73" s="159"/>
    </row>
    <row r="74" spans="4:7">
      <c r="D74" s="159"/>
      <c r="E74" s="159"/>
      <c r="F74" s="159"/>
      <c r="G74" s="159"/>
    </row>
    <row r="75" spans="4:7">
      <c r="D75" s="159"/>
      <c r="E75" s="159"/>
      <c r="F75" s="159"/>
      <c r="G75" s="159"/>
    </row>
    <row r="76" spans="4:7">
      <c r="D76" s="159"/>
      <c r="E76" s="159"/>
      <c r="F76" s="159"/>
      <c r="G76" s="159"/>
    </row>
    <row r="77" spans="4:7">
      <c r="D77" s="159"/>
      <c r="E77" s="159"/>
      <c r="F77" s="159"/>
      <c r="G77" s="159"/>
    </row>
    <row r="78" spans="4:7">
      <c r="D78" s="159"/>
      <c r="E78" s="159"/>
      <c r="F78" s="159"/>
      <c r="G78" s="159"/>
    </row>
    <row r="79" spans="4:7">
      <c r="D79" s="159"/>
      <c r="E79" s="159"/>
      <c r="F79" s="159"/>
      <c r="G79" s="159"/>
    </row>
    <row r="80" spans="4:7">
      <c r="D80" s="159"/>
      <c r="E80" s="159"/>
      <c r="F80" s="159"/>
      <c r="G80" s="159"/>
    </row>
    <row r="81" spans="4:7">
      <c r="D81" s="159"/>
      <c r="E81" s="159"/>
      <c r="F81" s="159"/>
      <c r="G81" s="159"/>
    </row>
    <row r="82" spans="4:7">
      <c r="D82" s="159"/>
      <c r="E82" s="159"/>
      <c r="F82" s="159"/>
      <c r="G82" s="159"/>
    </row>
    <row r="83" spans="4:7">
      <c r="D83" s="159"/>
      <c r="E83" s="159"/>
      <c r="F83" s="159"/>
      <c r="G83" s="159"/>
    </row>
    <row r="84" spans="4:7">
      <c r="D84" s="159"/>
      <c r="E84" s="159"/>
      <c r="F84" s="159"/>
      <c r="G84" s="159"/>
    </row>
    <row r="85" spans="4:7">
      <c r="D85" s="159"/>
      <c r="E85" s="159"/>
      <c r="F85" s="159"/>
      <c r="G85" s="159"/>
    </row>
    <row r="86" spans="4:7">
      <c r="D86" s="159"/>
      <c r="E86" s="159"/>
      <c r="F86" s="159"/>
      <c r="G86" s="159"/>
    </row>
    <row r="87" spans="4:7">
      <c r="D87" s="159"/>
      <c r="E87" s="159"/>
      <c r="F87" s="159"/>
      <c r="G87" s="159"/>
    </row>
    <row r="88" spans="4:7">
      <c r="D88" s="159"/>
      <c r="E88" s="159"/>
      <c r="F88" s="159"/>
      <c r="G88" s="159"/>
    </row>
    <row r="89" spans="4:7">
      <c r="D89" s="159"/>
      <c r="E89" s="159"/>
      <c r="F89" s="159"/>
      <c r="G89" s="159"/>
    </row>
    <row r="90" spans="4:7">
      <c r="D90" s="159"/>
      <c r="E90" s="159"/>
      <c r="F90" s="159"/>
      <c r="G90" s="159"/>
    </row>
    <row r="91" spans="4:7">
      <c r="D91" s="159"/>
      <c r="E91" s="159"/>
      <c r="F91" s="159"/>
      <c r="G91" s="159"/>
    </row>
    <row r="92" spans="4:7">
      <c r="D92" s="159"/>
      <c r="E92" s="159"/>
      <c r="F92" s="159"/>
      <c r="G92" s="159"/>
    </row>
    <row r="93" spans="4:7">
      <c r="D93" s="159"/>
      <c r="E93" s="159"/>
      <c r="F93" s="159"/>
      <c r="G93" s="159"/>
    </row>
    <row r="94" spans="4:7">
      <c r="D94" s="159"/>
      <c r="E94" s="159"/>
      <c r="F94" s="159"/>
      <c r="G94" s="159"/>
    </row>
    <row r="95" spans="4:7">
      <c r="D95" s="159"/>
      <c r="E95" s="159"/>
      <c r="F95" s="159"/>
      <c r="G95" s="159"/>
    </row>
    <row r="96" spans="4:7">
      <c r="D96" s="159"/>
      <c r="E96" s="159"/>
      <c r="F96" s="159"/>
      <c r="G96" s="159"/>
    </row>
    <row r="97" spans="4:7">
      <c r="D97" s="159"/>
      <c r="E97" s="159"/>
      <c r="F97" s="159"/>
      <c r="G97" s="159"/>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s>
  <printOptions horizontalCentered="1" gridLines="1"/>
  <pageMargins left="0.751388888888889" right="0.751388888888889" top="0.590277777777778" bottom="1" header="0.5" footer="0.5"/>
  <pageSetup paperSize="9"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IU11"/>
  <sheetViews>
    <sheetView workbookViewId="0">
      <selection activeCell="H1" sqref="H1"/>
    </sheetView>
  </sheetViews>
  <sheetFormatPr defaultColWidth="9" defaultRowHeight="14.25"/>
  <cols>
    <col min="1" max="1" width="40.625" style="182" customWidth="1"/>
    <col min="2" max="6" width="10.625" style="182" customWidth="1"/>
    <col min="7" max="16384" width="9" style="182"/>
  </cols>
  <sheetData>
    <row r="1" s="234" customFormat="1" ht="30" customHeight="1" spans="1:255">
      <c r="A1" s="162" t="s">
        <v>1789</v>
      </c>
      <c r="B1" s="162"/>
      <c r="C1" s="162"/>
      <c r="D1" s="162"/>
      <c r="E1" s="162"/>
      <c r="F1" s="162"/>
      <c r="G1" s="183"/>
      <c r="H1" s="183"/>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row>
    <row r="2" s="159" customFormat="1" ht="18" customHeight="1" spans="1:6">
      <c r="A2" s="184"/>
      <c r="B2" s="184"/>
      <c r="C2" s="179"/>
      <c r="D2" s="179"/>
      <c r="E2" s="179"/>
      <c r="F2" s="184" t="s">
        <v>1728</v>
      </c>
    </row>
    <row r="3" ht="18" customHeight="1" spans="1:6">
      <c r="A3" s="185" t="s">
        <v>1790</v>
      </c>
      <c r="B3" s="167" t="s">
        <v>1791</v>
      </c>
      <c r="C3" s="167"/>
      <c r="D3" s="167"/>
      <c r="E3" s="167"/>
      <c r="F3" s="167"/>
    </row>
    <row r="4" ht="18" customHeight="1" spans="1:6">
      <c r="A4" s="165"/>
      <c r="B4" s="167" t="s">
        <v>1792</v>
      </c>
      <c r="C4" s="167" t="s">
        <v>1793</v>
      </c>
      <c r="D4" s="167" t="s">
        <v>1794</v>
      </c>
      <c r="E4" s="167" t="s">
        <v>1795</v>
      </c>
      <c r="F4" s="167" t="s">
        <v>1796</v>
      </c>
    </row>
    <row r="5" ht="18" customHeight="1" spans="1:6">
      <c r="A5" s="173" t="s">
        <v>1797</v>
      </c>
      <c r="B5" s="241">
        <v>13664.87</v>
      </c>
      <c r="C5" s="241">
        <v>3069.45</v>
      </c>
      <c r="D5" s="241">
        <v>5348.54</v>
      </c>
      <c r="E5" s="241">
        <v>4373.89</v>
      </c>
      <c r="F5" s="241">
        <v>13113.8</v>
      </c>
    </row>
    <row r="6" ht="18" customHeight="1" spans="1:6">
      <c r="A6" s="173" t="s">
        <v>1798</v>
      </c>
      <c r="B6" s="242"/>
      <c r="C6" s="189"/>
      <c r="D6" s="189"/>
      <c r="E6" s="189"/>
      <c r="F6" s="189"/>
    </row>
    <row r="7" ht="18" customHeight="1" spans="1:6">
      <c r="A7" s="173" t="s">
        <v>1799</v>
      </c>
      <c r="B7" s="242"/>
      <c r="C7" s="189"/>
      <c r="D7" s="189"/>
      <c r="E7" s="189"/>
      <c r="F7" s="189"/>
    </row>
    <row r="8" ht="18" customHeight="1" spans="1:6">
      <c r="A8" s="173" t="s">
        <v>1800</v>
      </c>
      <c r="B8" s="242">
        <v>2588.76</v>
      </c>
      <c r="C8" s="189">
        <v>953</v>
      </c>
      <c r="D8" s="189">
        <v>306</v>
      </c>
      <c r="E8" s="189">
        <v>1254</v>
      </c>
      <c r="F8" s="189">
        <v>291.24</v>
      </c>
    </row>
    <row r="9" ht="18" customHeight="1" spans="1:6">
      <c r="A9" s="173" t="s">
        <v>1801</v>
      </c>
      <c r="B9" s="242"/>
      <c r="C9" s="189"/>
      <c r="D9" s="189"/>
      <c r="E9" s="189"/>
      <c r="F9" s="189"/>
    </row>
    <row r="10" ht="18" customHeight="1" spans="1:6">
      <c r="A10" s="173" t="s">
        <v>1802</v>
      </c>
      <c r="B10" s="242">
        <v>9072</v>
      </c>
      <c r="C10" s="189">
        <v>1473</v>
      </c>
      <c r="D10" s="189">
        <v>4858</v>
      </c>
      <c r="E10" s="189">
        <v>1389</v>
      </c>
      <c r="F10" s="189">
        <v>1079</v>
      </c>
    </row>
    <row r="11" ht="18" customHeight="1" spans="1:6">
      <c r="A11" s="173" t="s">
        <v>1803</v>
      </c>
      <c r="B11" s="242">
        <v>2004.11</v>
      </c>
      <c r="C11" s="189">
        <v>643.45</v>
      </c>
      <c r="D11" s="189">
        <v>184.54</v>
      </c>
      <c r="E11" s="189">
        <v>1730.89</v>
      </c>
      <c r="F11" s="189">
        <v>11743.56</v>
      </c>
    </row>
  </sheetData>
  <mergeCells count="86">
    <mergeCell ref="A1:F1"/>
    <mergeCell ref="I1:K1"/>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IO1:IQ1"/>
    <mergeCell ref="IR1:IT1"/>
    <mergeCell ref="A2:B2"/>
    <mergeCell ref="B3:F3"/>
    <mergeCell ref="A3:A4"/>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
  <sheetViews>
    <sheetView workbookViewId="0">
      <selection activeCell="C1" sqref="C1:D1"/>
    </sheetView>
  </sheetViews>
  <sheetFormatPr defaultColWidth="9" defaultRowHeight="14.25"/>
  <cols>
    <col min="1" max="1" width="40.625" style="161" customWidth="1"/>
    <col min="2" max="2" width="20.625" style="161" customWidth="1"/>
    <col min="3" max="16384" width="9" style="161"/>
  </cols>
  <sheetData>
    <row r="1" s="159" customFormat="1" ht="30" customHeight="1" spans="1:256">
      <c r="A1" s="162" t="s">
        <v>1804</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79" customFormat="1" ht="18" customHeight="1" spans="1:2">
      <c r="A2" s="184" t="s">
        <v>1728</v>
      </c>
      <c r="B2" s="184"/>
    </row>
    <row r="3" s="179" customFormat="1" ht="18" customHeight="1" spans="1:2">
      <c r="A3" s="185" t="s">
        <v>1805</v>
      </c>
      <c r="B3" s="185" t="s">
        <v>37</v>
      </c>
    </row>
    <row r="4" s="179" customFormat="1" ht="18" customHeight="1" spans="1:2">
      <c r="A4" s="165"/>
      <c r="B4" s="165"/>
    </row>
    <row r="5" s="179" customFormat="1" ht="18" customHeight="1" spans="1:2">
      <c r="A5" s="239" t="s">
        <v>1792</v>
      </c>
      <c r="B5" s="240">
        <f>157998.255673-112</f>
        <v>157886.255673</v>
      </c>
    </row>
    <row r="6" s="179" customFormat="1" ht="18" customHeight="1" spans="1:2">
      <c r="A6" s="239" t="s">
        <v>1793</v>
      </c>
      <c r="B6" s="240">
        <f>82131.382551-127</f>
        <v>82004.382551</v>
      </c>
    </row>
    <row r="7" s="179" customFormat="1" ht="18" customHeight="1" spans="1:2">
      <c r="A7" s="239" t="s">
        <v>1794</v>
      </c>
      <c r="B7" s="240">
        <f>80941.827206-171</f>
        <v>80770.827206</v>
      </c>
    </row>
    <row r="8" s="179" customFormat="1" ht="18" customHeight="1" spans="1:2">
      <c r="A8" s="239" t="s">
        <v>1795</v>
      </c>
      <c r="B8" s="240">
        <v>46691.325607</v>
      </c>
    </row>
    <row r="9" s="179" customFormat="1" ht="18" customHeight="1" spans="1:2">
      <c r="A9" s="239" t="s">
        <v>1796</v>
      </c>
      <c r="B9" s="240">
        <f>39761.125812-40</f>
        <v>39721.125812</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71"/>
  <sheetViews>
    <sheetView tabSelected="1" topLeftCell="A2" workbookViewId="0">
      <selection activeCell="A38" sqref="A38"/>
    </sheetView>
  </sheetViews>
  <sheetFormatPr defaultColWidth="9" defaultRowHeight="14.25"/>
  <cols>
    <col min="1" max="1" width="40.625" style="161" customWidth="1"/>
    <col min="2" max="6" width="10.625" style="161" customWidth="1"/>
    <col min="7" max="16384" width="9" style="161"/>
  </cols>
  <sheetData>
    <row r="1" s="234" customFormat="1" ht="30" customHeight="1" spans="1:249">
      <c r="A1" s="162" t="s">
        <v>1806</v>
      </c>
      <c r="B1" s="162"/>
      <c r="C1" s="162"/>
      <c r="D1" s="162"/>
      <c r="E1" s="162"/>
      <c r="F1" s="162"/>
      <c r="G1" s="18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row>
    <row r="2" ht="18" customHeight="1" spans="1:6">
      <c r="A2" s="160"/>
      <c r="F2" s="184" t="s">
        <v>1728</v>
      </c>
    </row>
    <row r="3" ht="18" customHeight="1" spans="1:6">
      <c r="A3" s="167" t="s">
        <v>1807</v>
      </c>
      <c r="B3" s="235" t="s">
        <v>1791</v>
      </c>
      <c r="C3" s="235"/>
      <c r="D3" s="235"/>
      <c r="E3" s="235"/>
      <c r="F3" s="235"/>
    </row>
    <row r="4" ht="18" customHeight="1" spans="1:6">
      <c r="A4" s="167"/>
      <c r="B4" s="167" t="s">
        <v>1792</v>
      </c>
      <c r="C4" s="167" t="s">
        <v>1793</v>
      </c>
      <c r="D4" s="167" t="s">
        <v>1794</v>
      </c>
      <c r="E4" s="167" t="s">
        <v>1795</v>
      </c>
      <c r="F4" s="167" t="s">
        <v>1796</v>
      </c>
    </row>
    <row r="5" s="3" customFormat="1" ht="29" customHeight="1" spans="1:6">
      <c r="A5" s="218" t="s">
        <v>1808</v>
      </c>
      <c r="B5" s="221">
        <f t="shared" ref="B5:F5" si="0">SUM(B6,B25,B28,B30,B33,B42,B46,B54,B60,B65,B68,B86,B88,B97,B103,B107,B109,B110,B115)</f>
        <v>32656.358241</v>
      </c>
      <c r="C5" s="221">
        <f t="shared" si="0"/>
        <v>18533.72825</v>
      </c>
      <c r="D5" s="221">
        <f t="shared" si="0"/>
        <v>13758.9624</v>
      </c>
      <c r="E5" s="221">
        <f t="shared" si="0"/>
        <v>8754.3645</v>
      </c>
      <c r="F5" s="221">
        <f t="shared" si="0"/>
        <v>24685.381925</v>
      </c>
    </row>
    <row r="6" s="3" customFormat="1" ht="13.5" spans="1:6">
      <c r="A6" s="236" t="s">
        <v>710</v>
      </c>
      <c r="B6" s="221">
        <v>975.08</v>
      </c>
      <c r="C6" s="221">
        <v>348.88</v>
      </c>
      <c r="D6" s="221">
        <v>520.56</v>
      </c>
      <c r="E6" s="221">
        <v>139.92</v>
      </c>
      <c r="F6" s="221">
        <v>236.52</v>
      </c>
    </row>
    <row r="7" s="3" customFormat="1" ht="13.5" outlineLevel="1" spans="1:6">
      <c r="A7" s="188" t="s">
        <v>1809</v>
      </c>
      <c r="B7" s="224">
        <v>0</v>
      </c>
      <c r="C7" s="224">
        <v>35</v>
      </c>
      <c r="D7" s="224">
        <v>0</v>
      </c>
      <c r="E7" s="224">
        <v>20</v>
      </c>
      <c r="F7" s="224">
        <v>0</v>
      </c>
    </row>
    <row r="8" s="3" customFormat="1" ht="13.5" outlineLevel="1" spans="1:6">
      <c r="A8" s="188" t="s">
        <v>1810</v>
      </c>
      <c r="B8" s="224">
        <v>41</v>
      </c>
      <c r="C8" s="224">
        <v>25</v>
      </c>
      <c r="D8" s="224">
        <v>16</v>
      </c>
      <c r="E8" s="224">
        <v>0</v>
      </c>
      <c r="F8" s="224">
        <v>0</v>
      </c>
    </row>
    <row r="9" s="3" customFormat="1" ht="13.5" outlineLevel="1" spans="1:6">
      <c r="A9" s="188" t="s">
        <v>1811</v>
      </c>
      <c r="B9" s="224">
        <v>0</v>
      </c>
      <c r="C9" s="224">
        <v>0</v>
      </c>
      <c r="D9" s="224">
        <v>17</v>
      </c>
      <c r="E9" s="224">
        <v>0</v>
      </c>
      <c r="F9" s="224">
        <v>0</v>
      </c>
    </row>
    <row r="10" s="3" customFormat="1" ht="13.5" outlineLevel="1" spans="1:6">
      <c r="A10" s="188" t="s">
        <v>1812</v>
      </c>
      <c r="B10" s="224">
        <v>9</v>
      </c>
      <c r="C10" s="224">
        <v>0</v>
      </c>
      <c r="D10" s="224">
        <v>8</v>
      </c>
      <c r="E10" s="224">
        <v>0</v>
      </c>
      <c r="F10" s="224">
        <v>2</v>
      </c>
    </row>
    <row r="11" s="3" customFormat="1" ht="13.5" outlineLevel="1" spans="1:6">
      <c r="A11" s="188" t="s">
        <v>1813</v>
      </c>
      <c r="B11" s="224">
        <v>0</v>
      </c>
      <c r="C11" s="224">
        <v>10</v>
      </c>
      <c r="D11" s="224">
        <v>25</v>
      </c>
      <c r="E11" s="224">
        <v>0</v>
      </c>
      <c r="F11" s="224">
        <v>0</v>
      </c>
    </row>
    <row r="12" s="3" customFormat="1" ht="13.5" outlineLevel="1" spans="1:6">
      <c r="A12" s="188" t="s">
        <v>1814</v>
      </c>
      <c r="B12" s="224">
        <v>50</v>
      </c>
      <c r="C12" s="224">
        <v>0</v>
      </c>
      <c r="D12" s="224">
        <v>50</v>
      </c>
      <c r="E12" s="224">
        <v>0</v>
      </c>
      <c r="F12" s="224">
        <v>0</v>
      </c>
    </row>
    <row r="13" s="3" customFormat="1" ht="13.5" outlineLevel="1" spans="1:6">
      <c r="A13" s="188" t="s">
        <v>1815</v>
      </c>
      <c r="B13" s="224">
        <v>0</v>
      </c>
      <c r="C13" s="224">
        <v>20</v>
      </c>
      <c r="D13" s="224">
        <v>0</v>
      </c>
      <c r="E13" s="224">
        <v>0</v>
      </c>
      <c r="F13" s="224">
        <v>0</v>
      </c>
    </row>
    <row r="14" s="3" customFormat="1" ht="24" outlineLevel="1" spans="1:6">
      <c r="A14" s="188" t="s">
        <v>1816</v>
      </c>
      <c r="B14" s="224">
        <v>159</v>
      </c>
      <c r="C14" s="224">
        <v>92</v>
      </c>
      <c r="D14" s="224">
        <v>97</v>
      </c>
      <c r="E14" s="224">
        <v>32</v>
      </c>
      <c r="F14" s="224">
        <v>45</v>
      </c>
    </row>
    <row r="15" s="3" customFormat="1" ht="13.5" outlineLevel="1" spans="1:6">
      <c r="A15" s="188" t="s">
        <v>1817</v>
      </c>
      <c r="B15" s="224">
        <v>100</v>
      </c>
      <c r="C15" s="224">
        <v>0</v>
      </c>
      <c r="D15" s="224">
        <v>0</v>
      </c>
      <c r="E15" s="224">
        <v>0</v>
      </c>
      <c r="F15" s="224">
        <v>0</v>
      </c>
    </row>
    <row r="16" s="3" customFormat="1" ht="13.5" outlineLevel="1" spans="1:6">
      <c r="A16" s="188" t="s">
        <v>1818</v>
      </c>
      <c r="B16" s="224">
        <v>52.08</v>
      </c>
      <c r="C16" s="224">
        <v>50.88</v>
      </c>
      <c r="D16" s="224">
        <v>46.56</v>
      </c>
      <c r="E16" s="224">
        <v>13.92</v>
      </c>
      <c r="F16" s="224">
        <v>35.52</v>
      </c>
    </row>
    <row r="17" s="3" customFormat="1" ht="13.5" outlineLevel="1" spans="1:6">
      <c r="A17" s="188" t="s">
        <v>1819</v>
      </c>
      <c r="B17" s="224">
        <v>140</v>
      </c>
      <c r="C17" s="224">
        <v>15</v>
      </c>
      <c r="D17" s="224">
        <v>75</v>
      </c>
      <c r="E17" s="224">
        <v>10</v>
      </c>
      <c r="F17" s="224">
        <v>30</v>
      </c>
    </row>
    <row r="18" s="3" customFormat="1" ht="13.5" outlineLevel="1" spans="1:6">
      <c r="A18" s="188" t="s">
        <v>1820</v>
      </c>
      <c r="B18" s="224">
        <v>11</v>
      </c>
      <c r="C18" s="224">
        <v>4</v>
      </c>
      <c r="D18" s="224">
        <v>4</v>
      </c>
      <c r="E18" s="224">
        <v>4</v>
      </c>
      <c r="F18" s="224">
        <v>4</v>
      </c>
    </row>
    <row r="19" s="3" customFormat="1" ht="13.5" outlineLevel="1" spans="1:6">
      <c r="A19" s="188" t="s">
        <v>1821</v>
      </c>
      <c r="B19" s="224">
        <v>28</v>
      </c>
      <c r="C19" s="224">
        <v>0</v>
      </c>
      <c r="D19" s="224">
        <v>0</v>
      </c>
      <c r="E19" s="224">
        <v>0</v>
      </c>
      <c r="F19" s="224">
        <v>0</v>
      </c>
    </row>
    <row r="20" s="3" customFormat="1" ht="13.5" outlineLevel="1" spans="1:6">
      <c r="A20" s="188" t="s">
        <v>1822</v>
      </c>
      <c r="B20" s="224">
        <v>0</v>
      </c>
      <c r="C20" s="224">
        <v>0</v>
      </c>
      <c r="D20" s="224">
        <v>0</v>
      </c>
      <c r="E20" s="224">
        <v>0</v>
      </c>
      <c r="F20" s="224">
        <v>43</v>
      </c>
    </row>
    <row r="21" s="3" customFormat="1" ht="13.5" outlineLevel="1" spans="1:6">
      <c r="A21" s="188" t="s">
        <v>1815</v>
      </c>
      <c r="B21" s="224">
        <v>280</v>
      </c>
      <c r="C21" s="224">
        <v>30</v>
      </c>
      <c r="D21" s="224">
        <v>50</v>
      </c>
      <c r="E21" s="224">
        <v>45</v>
      </c>
      <c r="F21" s="224">
        <v>25</v>
      </c>
    </row>
    <row r="22" s="3" customFormat="1" ht="13.5" outlineLevel="1" spans="1:6">
      <c r="A22" s="188" t="s">
        <v>1823</v>
      </c>
      <c r="B22" s="224">
        <v>0</v>
      </c>
      <c r="C22" s="224">
        <v>0</v>
      </c>
      <c r="D22" s="224">
        <v>0</v>
      </c>
      <c r="E22" s="224">
        <v>0</v>
      </c>
      <c r="F22" s="224">
        <v>45</v>
      </c>
    </row>
    <row r="23" s="3" customFormat="1" ht="13.5" outlineLevel="1" spans="1:6">
      <c r="A23" s="188" t="s">
        <v>1824</v>
      </c>
      <c r="B23" s="224">
        <v>10</v>
      </c>
      <c r="C23" s="224">
        <v>2</v>
      </c>
      <c r="D23" s="224">
        <v>12</v>
      </c>
      <c r="E23" s="224">
        <v>0</v>
      </c>
      <c r="F23" s="224">
        <v>2</v>
      </c>
    </row>
    <row r="24" s="3" customFormat="1" ht="13.5" outlineLevel="1" spans="1:6">
      <c r="A24" s="188" t="s">
        <v>1825</v>
      </c>
      <c r="B24" s="224">
        <v>95</v>
      </c>
      <c r="C24" s="224">
        <v>65</v>
      </c>
      <c r="D24" s="224">
        <v>120</v>
      </c>
      <c r="E24" s="224">
        <v>15</v>
      </c>
      <c r="F24" s="224">
        <v>5</v>
      </c>
    </row>
    <row r="25" s="3" customFormat="1" ht="13.5" spans="1:6">
      <c r="A25" s="236" t="s">
        <v>1826</v>
      </c>
      <c r="B25" s="223">
        <v>0</v>
      </c>
      <c r="C25" s="223">
        <v>0</v>
      </c>
      <c r="D25" s="223">
        <v>0</v>
      </c>
      <c r="E25" s="223">
        <v>30</v>
      </c>
      <c r="F25" s="223">
        <v>160</v>
      </c>
    </row>
    <row r="26" s="3" customFormat="1" ht="13.5" outlineLevel="1" spans="1:6">
      <c r="A26" s="188" t="s">
        <v>1827</v>
      </c>
      <c r="B26" s="224">
        <v>0</v>
      </c>
      <c r="C26" s="224">
        <v>0</v>
      </c>
      <c r="D26" s="224">
        <v>0</v>
      </c>
      <c r="E26" s="224">
        <v>0</v>
      </c>
      <c r="F26" s="224">
        <v>160</v>
      </c>
    </row>
    <row r="27" s="3" customFormat="1" ht="13.5" outlineLevel="1" spans="1:6">
      <c r="A27" s="188" t="s">
        <v>1828</v>
      </c>
      <c r="B27" s="224">
        <v>0</v>
      </c>
      <c r="C27" s="224">
        <v>0</v>
      </c>
      <c r="D27" s="224">
        <v>0</v>
      </c>
      <c r="E27" s="224">
        <v>30</v>
      </c>
      <c r="F27" s="224">
        <v>0</v>
      </c>
    </row>
    <row r="28" s="3" customFormat="1" ht="13.5" spans="1:6">
      <c r="A28" s="236" t="s">
        <v>889</v>
      </c>
      <c r="B28" s="223">
        <v>0</v>
      </c>
      <c r="C28" s="223">
        <v>0</v>
      </c>
      <c r="D28" s="223">
        <v>400</v>
      </c>
      <c r="E28" s="223">
        <v>0</v>
      </c>
      <c r="F28" s="223">
        <v>0</v>
      </c>
    </row>
    <row r="29" s="3" customFormat="1" ht="13.5" outlineLevel="1" spans="1:6">
      <c r="A29" s="225" t="s">
        <v>1829</v>
      </c>
      <c r="B29" s="224">
        <v>0</v>
      </c>
      <c r="C29" s="224">
        <v>0</v>
      </c>
      <c r="D29" s="224">
        <v>400</v>
      </c>
      <c r="E29" s="224">
        <v>0</v>
      </c>
      <c r="F29" s="224">
        <v>0</v>
      </c>
    </row>
    <row r="30" s="3" customFormat="1" ht="13.5" spans="1:6">
      <c r="A30" s="236" t="s">
        <v>940</v>
      </c>
      <c r="B30" s="223">
        <v>4000</v>
      </c>
      <c r="C30" s="223">
        <v>0</v>
      </c>
      <c r="D30" s="223">
        <v>3</v>
      </c>
      <c r="E30" s="223">
        <v>0</v>
      </c>
      <c r="F30" s="223">
        <v>0</v>
      </c>
    </row>
    <row r="31" s="3" customFormat="1" ht="13.5" outlineLevel="1" spans="1:6">
      <c r="A31" s="225" t="s">
        <v>1830</v>
      </c>
      <c r="B31" s="224">
        <v>4000</v>
      </c>
      <c r="C31" s="224">
        <v>0</v>
      </c>
      <c r="D31" s="224">
        <v>0</v>
      </c>
      <c r="E31" s="224">
        <v>0</v>
      </c>
      <c r="F31" s="224">
        <v>0</v>
      </c>
    </row>
    <row r="32" s="3" customFormat="1" ht="13.5" outlineLevel="1" spans="1:6">
      <c r="A32" s="225" t="s">
        <v>1831</v>
      </c>
      <c r="B32" s="224">
        <v>0</v>
      </c>
      <c r="C32" s="224">
        <v>0</v>
      </c>
      <c r="D32" s="224">
        <v>3</v>
      </c>
      <c r="E32" s="224">
        <v>0</v>
      </c>
      <c r="F32" s="224">
        <v>0</v>
      </c>
    </row>
    <row r="33" s="3" customFormat="1" ht="13.5" spans="1:6">
      <c r="A33" s="236" t="s">
        <v>989</v>
      </c>
      <c r="B33" s="223">
        <v>1524</v>
      </c>
      <c r="C33" s="223">
        <v>1068.15</v>
      </c>
      <c r="D33" s="223">
        <v>645.5</v>
      </c>
      <c r="E33" s="223">
        <v>2966</v>
      </c>
      <c r="F33" s="223">
        <v>485.385</v>
      </c>
    </row>
    <row r="34" s="3" customFormat="1" ht="13.5" outlineLevel="1" spans="1:6">
      <c r="A34" s="225" t="s">
        <v>1832</v>
      </c>
      <c r="B34" s="224">
        <v>50</v>
      </c>
      <c r="C34" s="224">
        <v>100</v>
      </c>
      <c r="D34" s="224">
        <v>100</v>
      </c>
      <c r="E34" s="224">
        <v>450</v>
      </c>
      <c r="F34" s="224">
        <v>50</v>
      </c>
    </row>
    <row r="35" s="3" customFormat="1" ht="13.5" outlineLevel="1" spans="1:6">
      <c r="A35" s="225" t="s">
        <v>1833</v>
      </c>
      <c r="B35" s="224">
        <v>0</v>
      </c>
      <c r="C35" s="224">
        <v>0</v>
      </c>
      <c r="D35" s="224">
        <v>0</v>
      </c>
      <c r="E35" s="224">
        <v>100</v>
      </c>
      <c r="F35" s="224">
        <v>0</v>
      </c>
    </row>
    <row r="36" s="3" customFormat="1" ht="13.5" outlineLevel="1" spans="1:6">
      <c r="A36" s="225" t="s">
        <v>1834</v>
      </c>
      <c r="B36" s="224">
        <v>894</v>
      </c>
      <c r="C36" s="224">
        <v>598.15</v>
      </c>
      <c r="D36" s="224">
        <v>325.5</v>
      </c>
      <c r="E36" s="224">
        <v>1476</v>
      </c>
      <c r="F36" s="224">
        <v>275.385</v>
      </c>
    </row>
    <row r="37" s="3" customFormat="1" ht="13.5" outlineLevel="1" spans="1:6">
      <c r="A37" s="225" t="s">
        <v>1835</v>
      </c>
      <c r="B37" s="224">
        <v>220</v>
      </c>
      <c r="C37" s="224">
        <v>80</v>
      </c>
      <c r="D37" s="224">
        <v>10</v>
      </c>
      <c r="E37" s="224">
        <v>210</v>
      </c>
      <c r="F37" s="224">
        <v>60</v>
      </c>
    </row>
    <row r="38" s="3" customFormat="1" ht="24" outlineLevel="1" spans="1:6">
      <c r="A38" s="225" t="s">
        <v>1836</v>
      </c>
      <c r="B38" s="224">
        <v>300</v>
      </c>
      <c r="C38" s="224">
        <v>120</v>
      </c>
      <c r="D38" s="224">
        <v>0</v>
      </c>
      <c r="E38" s="224">
        <v>480</v>
      </c>
      <c r="F38" s="224">
        <v>100</v>
      </c>
    </row>
    <row r="39" s="3" customFormat="1" ht="24" outlineLevel="1" spans="1:6">
      <c r="A39" s="225" t="s">
        <v>1837</v>
      </c>
      <c r="B39" s="224">
        <v>0</v>
      </c>
      <c r="C39" s="224">
        <v>0</v>
      </c>
      <c r="D39" s="224">
        <v>0</v>
      </c>
      <c r="E39" s="224">
        <v>-100</v>
      </c>
      <c r="F39" s="224">
        <v>0</v>
      </c>
    </row>
    <row r="40" s="3" customFormat="1" ht="13.5" outlineLevel="1" spans="1:6">
      <c r="A40" s="225" t="s">
        <v>1838</v>
      </c>
      <c r="B40" s="224">
        <v>60</v>
      </c>
      <c r="C40" s="224">
        <v>170</v>
      </c>
      <c r="D40" s="224">
        <v>-30</v>
      </c>
      <c r="E40" s="224">
        <v>250</v>
      </c>
      <c r="F40" s="224">
        <v>0</v>
      </c>
    </row>
    <row r="41" s="3" customFormat="1" ht="13.5" outlineLevel="1" spans="1:6">
      <c r="A41" s="225" t="s">
        <v>1839</v>
      </c>
      <c r="B41" s="224"/>
      <c r="C41" s="224"/>
      <c r="D41" s="224">
        <v>240</v>
      </c>
      <c r="E41" s="224">
        <v>100</v>
      </c>
      <c r="F41" s="224"/>
    </row>
    <row r="42" s="3" customFormat="1" ht="13.5" spans="1:6">
      <c r="A42" s="236" t="s">
        <v>1038</v>
      </c>
      <c r="B42" s="223">
        <v>10</v>
      </c>
      <c r="C42" s="223"/>
      <c r="D42" s="223">
        <v>662</v>
      </c>
      <c r="E42" s="223"/>
      <c r="F42" s="223"/>
    </row>
    <row r="43" s="3" customFormat="1" ht="13.5" outlineLevel="1" spans="1:6">
      <c r="A43" s="225" t="s">
        <v>1840</v>
      </c>
      <c r="B43" s="224">
        <v>0</v>
      </c>
      <c r="C43" s="224">
        <v>0</v>
      </c>
      <c r="D43" s="224">
        <v>500</v>
      </c>
      <c r="E43" s="224">
        <v>0</v>
      </c>
      <c r="F43" s="224">
        <v>0</v>
      </c>
    </row>
    <row r="44" s="3" customFormat="1" ht="13.5" outlineLevel="1" spans="1:6">
      <c r="A44" s="225" t="s">
        <v>1841</v>
      </c>
      <c r="B44" s="224">
        <v>10</v>
      </c>
      <c r="C44" s="224">
        <v>0</v>
      </c>
      <c r="D44" s="224">
        <v>102</v>
      </c>
      <c r="E44" s="224">
        <v>0</v>
      </c>
      <c r="F44" s="224">
        <v>0</v>
      </c>
    </row>
    <row r="45" s="3" customFormat="1" ht="13.5" outlineLevel="1" spans="1:6">
      <c r="A45" s="225" t="s">
        <v>1842</v>
      </c>
      <c r="B45" s="224">
        <v>0</v>
      </c>
      <c r="C45" s="224">
        <v>0</v>
      </c>
      <c r="D45" s="224">
        <v>60</v>
      </c>
      <c r="E45" s="224">
        <v>0</v>
      </c>
      <c r="F45" s="224">
        <v>0</v>
      </c>
    </row>
    <row r="46" s="3" customFormat="1" ht="13.5" spans="1:6">
      <c r="A46" s="236" t="s">
        <v>1080</v>
      </c>
      <c r="B46" s="223">
        <v>3182.720541</v>
      </c>
      <c r="C46" s="223">
        <v>763.63245</v>
      </c>
      <c r="D46" s="223">
        <v>849.7636</v>
      </c>
      <c r="E46" s="223">
        <v>221.8225</v>
      </c>
      <c r="F46" s="223">
        <v>550.850625</v>
      </c>
    </row>
    <row r="47" s="3" customFormat="1" ht="13.5" outlineLevel="1" spans="1:6">
      <c r="A47" s="188" t="s">
        <v>1843</v>
      </c>
      <c r="B47" s="224">
        <v>30</v>
      </c>
      <c r="C47" s="224">
        <v>40</v>
      </c>
      <c r="D47" s="224">
        <v>30</v>
      </c>
      <c r="E47" s="224">
        <v>0</v>
      </c>
      <c r="F47" s="224">
        <v>0</v>
      </c>
    </row>
    <row r="48" s="3" customFormat="1" ht="13.5" outlineLevel="1" spans="1:6">
      <c r="A48" s="188" t="s">
        <v>1844</v>
      </c>
      <c r="B48" s="224">
        <v>264.648</v>
      </c>
      <c r="C48" s="224">
        <v>106.0566</v>
      </c>
      <c r="D48" s="224">
        <v>111.756</v>
      </c>
      <c r="E48" s="224">
        <v>42.582</v>
      </c>
      <c r="F48" s="224">
        <v>79.011</v>
      </c>
    </row>
    <row r="49" s="3" customFormat="1" ht="13.5" outlineLevel="1" spans="1:6">
      <c r="A49" s="188" t="s">
        <v>1845</v>
      </c>
      <c r="B49" s="224">
        <v>728</v>
      </c>
      <c r="C49" s="224">
        <v>416</v>
      </c>
      <c r="D49" s="224">
        <v>499</v>
      </c>
      <c r="E49" s="224">
        <v>104</v>
      </c>
      <c r="F49" s="224">
        <v>333</v>
      </c>
    </row>
    <row r="50" s="3" customFormat="1" ht="13.5" outlineLevel="1" spans="1:6">
      <c r="A50" s="188" t="s">
        <v>1846</v>
      </c>
      <c r="B50" s="224">
        <v>1614.500916</v>
      </c>
      <c r="C50" s="224">
        <v>0</v>
      </c>
      <c r="D50" s="224">
        <v>0</v>
      </c>
      <c r="E50" s="224">
        <v>0</v>
      </c>
      <c r="F50" s="224">
        <v>0</v>
      </c>
    </row>
    <row r="51" s="3" customFormat="1" ht="13.5" outlineLevel="1" spans="1:6">
      <c r="A51" s="188" t="s">
        <v>1847</v>
      </c>
      <c r="B51" s="224">
        <v>355.64</v>
      </c>
      <c r="C51" s="224">
        <v>145.0536</v>
      </c>
      <c r="D51" s="224">
        <v>151.4656</v>
      </c>
      <c r="E51" s="224">
        <v>58.212</v>
      </c>
      <c r="F51" s="224">
        <v>106.424</v>
      </c>
    </row>
    <row r="52" s="3" customFormat="1" ht="13.5" outlineLevel="1" spans="1:6">
      <c r="A52" s="188" t="s">
        <v>1848</v>
      </c>
      <c r="B52" s="224">
        <v>149.381625</v>
      </c>
      <c r="C52" s="224">
        <v>45.18225</v>
      </c>
      <c r="D52" s="224">
        <v>44.832</v>
      </c>
      <c r="E52" s="224">
        <v>11.9085</v>
      </c>
      <c r="F52" s="224">
        <v>23.695625</v>
      </c>
    </row>
    <row r="53" s="3" customFormat="1" ht="13.5" outlineLevel="1" spans="1:6">
      <c r="A53" s="188" t="s">
        <v>1849</v>
      </c>
      <c r="B53" s="224">
        <v>40.55</v>
      </c>
      <c r="C53" s="224">
        <v>11.34</v>
      </c>
      <c r="D53" s="224">
        <v>12.71</v>
      </c>
      <c r="E53" s="224">
        <v>5.12</v>
      </c>
      <c r="F53" s="224">
        <v>8.72</v>
      </c>
    </row>
    <row r="54" s="3" customFormat="1" ht="13.5" spans="1:6">
      <c r="A54" s="236" t="s">
        <v>1189</v>
      </c>
      <c r="B54" s="223">
        <v>493.0857</v>
      </c>
      <c r="C54" s="223">
        <v>304.9958</v>
      </c>
      <c r="D54" s="223">
        <v>233.9828</v>
      </c>
      <c r="E54" s="223">
        <v>146.09</v>
      </c>
      <c r="F54" s="223">
        <v>172.4183</v>
      </c>
    </row>
    <row r="55" s="3" customFormat="1" ht="13.5" outlineLevel="1" spans="1:6">
      <c r="A55" s="188" t="s">
        <v>1850</v>
      </c>
      <c r="B55" s="224">
        <v>133.3272</v>
      </c>
      <c r="C55" s="224">
        <v>30.9948</v>
      </c>
      <c r="D55" s="224">
        <v>19.939</v>
      </c>
      <c r="E55" s="224">
        <v>13.05</v>
      </c>
      <c r="F55" s="224">
        <v>15.7738</v>
      </c>
    </row>
    <row r="56" s="3" customFormat="1" ht="13.5" outlineLevel="1" spans="1:6">
      <c r="A56" s="188" t="s">
        <v>1851</v>
      </c>
      <c r="B56" s="224">
        <v>43.0385</v>
      </c>
      <c r="C56" s="224">
        <v>50.059</v>
      </c>
      <c r="D56" s="224">
        <v>30.961</v>
      </c>
      <c r="E56" s="224">
        <v>13.89</v>
      </c>
      <c r="F56" s="224">
        <v>19.6245</v>
      </c>
    </row>
    <row r="57" s="3" customFormat="1" ht="13.5" outlineLevel="1" spans="1:6">
      <c r="A57" s="188" t="s">
        <v>1852</v>
      </c>
      <c r="B57" s="224">
        <v>176.39</v>
      </c>
      <c r="C57" s="224">
        <v>118.99</v>
      </c>
      <c r="D57" s="224">
        <v>97.68</v>
      </c>
      <c r="E57" s="224">
        <v>80.29</v>
      </c>
      <c r="F57" s="224">
        <v>74.45</v>
      </c>
    </row>
    <row r="58" s="3" customFormat="1" ht="13.5" outlineLevel="1" spans="1:6">
      <c r="A58" s="188" t="s">
        <v>1853</v>
      </c>
      <c r="B58" s="224">
        <v>61.85</v>
      </c>
      <c r="C58" s="224">
        <v>35.592</v>
      </c>
      <c r="D58" s="224">
        <v>23.4828</v>
      </c>
      <c r="E58" s="224">
        <v>17.26</v>
      </c>
      <c r="F58" s="224">
        <v>20.81</v>
      </c>
    </row>
    <row r="59" s="3" customFormat="1" ht="13.5" outlineLevel="1" spans="1:6">
      <c r="A59" s="188" t="s">
        <v>1854</v>
      </c>
      <c r="B59" s="224">
        <v>78.48</v>
      </c>
      <c r="C59" s="224">
        <v>69.36</v>
      </c>
      <c r="D59" s="224">
        <v>61.92</v>
      </c>
      <c r="E59" s="224">
        <v>21.6</v>
      </c>
      <c r="F59" s="224">
        <v>41.76</v>
      </c>
    </row>
    <row r="60" s="3" customFormat="1" ht="13.5" spans="1:6">
      <c r="A60" s="236" t="s">
        <v>1254</v>
      </c>
      <c r="B60" s="223">
        <v>10</v>
      </c>
      <c r="C60" s="223">
        <v>10</v>
      </c>
      <c r="D60" s="223">
        <v>3223</v>
      </c>
      <c r="E60" s="223">
        <v>0</v>
      </c>
      <c r="F60" s="223">
        <v>3200</v>
      </c>
    </row>
    <row r="61" s="3" customFormat="1" ht="13.5" outlineLevel="1" spans="1:6">
      <c r="A61" s="225" t="s">
        <v>1840</v>
      </c>
      <c r="B61" s="224">
        <v>0</v>
      </c>
      <c r="C61" s="224">
        <v>0</v>
      </c>
      <c r="D61" s="224">
        <v>0</v>
      </c>
      <c r="E61" s="224">
        <v>0</v>
      </c>
      <c r="F61" s="224">
        <v>500</v>
      </c>
    </row>
    <row r="62" s="3" customFormat="1" ht="13.5" outlineLevel="1" spans="1:6">
      <c r="A62" s="225" t="s">
        <v>1843</v>
      </c>
      <c r="B62" s="224">
        <v>10</v>
      </c>
      <c r="C62" s="224">
        <v>10</v>
      </c>
      <c r="D62" s="224">
        <v>10</v>
      </c>
      <c r="E62" s="224">
        <v>0</v>
      </c>
      <c r="F62" s="224">
        <v>0</v>
      </c>
    </row>
    <row r="63" s="3" customFormat="1" ht="13.5" outlineLevel="1" spans="1:6">
      <c r="A63" s="225" t="s">
        <v>1855</v>
      </c>
      <c r="B63" s="224">
        <v>0</v>
      </c>
      <c r="C63" s="224">
        <v>0</v>
      </c>
      <c r="D63" s="224">
        <v>0</v>
      </c>
      <c r="E63" s="224">
        <v>0</v>
      </c>
      <c r="F63" s="224">
        <v>2700</v>
      </c>
    </row>
    <row r="64" s="3" customFormat="1" ht="13.5" outlineLevel="1" spans="1:6">
      <c r="A64" s="225" t="s">
        <v>1856</v>
      </c>
      <c r="B64" s="224">
        <v>0</v>
      </c>
      <c r="C64" s="224">
        <v>0</v>
      </c>
      <c r="D64" s="224">
        <v>3213</v>
      </c>
      <c r="E64" s="224">
        <v>0</v>
      </c>
      <c r="F64" s="224">
        <v>0</v>
      </c>
    </row>
    <row r="65" s="3" customFormat="1" ht="13.5" spans="1:6">
      <c r="A65" s="236" t="s">
        <v>1323</v>
      </c>
      <c r="B65" s="223"/>
      <c r="C65" s="223">
        <v>800</v>
      </c>
      <c r="D65" s="223"/>
      <c r="E65" s="223">
        <v>1000</v>
      </c>
      <c r="F65" s="223">
        <v>1854</v>
      </c>
    </row>
    <row r="66" s="3" customFormat="1" ht="13.5" outlineLevel="1" spans="1:6">
      <c r="A66" s="225" t="s">
        <v>1840</v>
      </c>
      <c r="B66" s="224">
        <v>0</v>
      </c>
      <c r="C66" s="224">
        <v>800</v>
      </c>
      <c r="D66" s="224">
        <v>0</v>
      </c>
      <c r="E66" s="224">
        <v>1000</v>
      </c>
      <c r="F66" s="224">
        <v>800</v>
      </c>
    </row>
    <row r="67" s="3" customFormat="1" ht="13.5" outlineLevel="1" spans="1:6">
      <c r="A67" s="225" t="s">
        <v>1857</v>
      </c>
      <c r="B67" s="224">
        <v>0</v>
      </c>
      <c r="C67" s="224">
        <v>0</v>
      </c>
      <c r="D67" s="224">
        <v>0</v>
      </c>
      <c r="E67" s="224">
        <v>0</v>
      </c>
      <c r="F67" s="224">
        <v>1054</v>
      </c>
    </row>
    <row r="68" s="3" customFormat="1" ht="13.5" spans="1:6">
      <c r="A68" s="236" t="s">
        <v>1343</v>
      </c>
      <c r="B68" s="221">
        <f t="shared" ref="B68:F68" si="1">SUM(B69:B85)</f>
        <v>5451.312</v>
      </c>
      <c r="C68" s="221">
        <f t="shared" si="1"/>
        <v>4067.11</v>
      </c>
      <c r="D68" s="221">
        <f t="shared" si="1"/>
        <v>6452.496</v>
      </c>
      <c r="E68" s="221">
        <f t="shared" si="1"/>
        <v>512.302</v>
      </c>
      <c r="F68" s="221">
        <f t="shared" si="1"/>
        <v>2528.628</v>
      </c>
    </row>
    <row r="69" s="3" customFormat="1" ht="13.5" outlineLevel="1" spans="1:6">
      <c r="A69" s="188" t="s">
        <v>1840</v>
      </c>
      <c r="B69" s="224">
        <v>0</v>
      </c>
      <c r="C69" s="224">
        <v>550</v>
      </c>
      <c r="D69" s="224">
        <v>0</v>
      </c>
      <c r="E69" s="224">
        <v>0</v>
      </c>
      <c r="F69" s="224">
        <v>0</v>
      </c>
    </row>
    <row r="70" s="3" customFormat="1" ht="40" customHeight="1" outlineLevel="1" spans="1:6">
      <c r="A70" s="188" t="s">
        <v>1843</v>
      </c>
      <c r="B70" s="224">
        <v>0</v>
      </c>
      <c r="C70" s="224">
        <v>200</v>
      </c>
      <c r="D70" s="224">
        <v>0</v>
      </c>
      <c r="E70" s="224">
        <v>0</v>
      </c>
      <c r="F70" s="224">
        <v>0</v>
      </c>
    </row>
    <row r="71" s="3" customFormat="1" ht="13.5" outlineLevel="1" spans="1:6">
      <c r="A71" s="188" t="s">
        <v>1858</v>
      </c>
      <c r="B71" s="224">
        <v>0</v>
      </c>
      <c r="C71" s="224">
        <v>40</v>
      </c>
      <c r="D71" s="224">
        <v>25</v>
      </c>
      <c r="E71" s="224">
        <v>0</v>
      </c>
      <c r="F71" s="224">
        <v>298</v>
      </c>
    </row>
    <row r="72" s="3" customFormat="1" ht="13.5" outlineLevel="1" spans="1:6">
      <c r="A72" s="188" t="s">
        <v>1859</v>
      </c>
      <c r="B72" s="224">
        <v>80</v>
      </c>
      <c r="C72" s="224">
        <v>130</v>
      </c>
      <c r="D72" s="224">
        <v>100</v>
      </c>
      <c r="E72" s="224">
        <v>0</v>
      </c>
      <c r="F72" s="224">
        <v>0</v>
      </c>
    </row>
    <row r="73" s="3" customFormat="1" ht="24" outlineLevel="1" spans="1:6">
      <c r="A73" s="188" t="s">
        <v>1860</v>
      </c>
      <c r="B73" s="224">
        <v>0</v>
      </c>
      <c r="C73" s="224">
        <v>0</v>
      </c>
      <c r="D73" s="224">
        <v>0</v>
      </c>
      <c r="E73" s="224">
        <v>0</v>
      </c>
      <c r="F73" s="224">
        <v>1588.83</v>
      </c>
    </row>
    <row r="74" s="3" customFormat="1" ht="13.5" outlineLevel="1" spans="1:6">
      <c r="A74" s="188" t="s">
        <v>1861</v>
      </c>
      <c r="B74" s="224">
        <v>25</v>
      </c>
      <c r="C74" s="224">
        <v>13</v>
      </c>
      <c r="D74" s="224">
        <v>22</v>
      </c>
      <c r="E74" s="224">
        <v>0</v>
      </c>
      <c r="F74" s="224">
        <v>0</v>
      </c>
    </row>
    <row r="75" s="3" customFormat="1" ht="13.5" outlineLevel="1" spans="1:6">
      <c r="A75" s="188" t="s">
        <v>1862</v>
      </c>
      <c r="B75" s="224">
        <v>2347.822</v>
      </c>
      <c r="C75" s="224">
        <v>2151.73</v>
      </c>
      <c r="D75" s="224">
        <v>3820.616</v>
      </c>
      <c r="E75" s="224">
        <v>464.612</v>
      </c>
      <c r="F75" s="224">
        <v>402.348</v>
      </c>
    </row>
    <row r="76" s="3" customFormat="1" ht="13.5" outlineLevel="1" spans="1:6">
      <c r="A76" s="188" t="s">
        <v>1863</v>
      </c>
      <c r="B76" s="224">
        <v>200</v>
      </c>
      <c r="C76" s="224">
        <v>0</v>
      </c>
      <c r="D76" s="224">
        <v>0</v>
      </c>
      <c r="E76" s="224">
        <v>0</v>
      </c>
      <c r="F76" s="224">
        <v>0</v>
      </c>
    </row>
    <row r="77" s="3" customFormat="1" ht="13.5" outlineLevel="1" spans="1:6">
      <c r="A77" s="188" t="s">
        <v>1864</v>
      </c>
      <c r="B77" s="224">
        <v>600</v>
      </c>
      <c r="C77" s="224">
        <v>300</v>
      </c>
      <c r="D77" s="224">
        <v>300</v>
      </c>
      <c r="E77" s="224">
        <v>0</v>
      </c>
      <c r="F77" s="224">
        <v>0</v>
      </c>
    </row>
    <row r="78" s="3" customFormat="1" ht="13.5" outlineLevel="1" spans="1:6">
      <c r="A78" s="188" t="s">
        <v>1865</v>
      </c>
      <c r="B78" s="224">
        <v>1534</v>
      </c>
      <c r="C78" s="224">
        <v>340</v>
      </c>
      <c r="D78" s="224">
        <v>1785</v>
      </c>
      <c r="E78" s="224">
        <v>0</v>
      </c>
      <c r="F78" s="224">
        <v>0</v>
      </c>
    </row>
    <row r="79" s="3" customFormat="1" ht="13.5" outlineLevel="1" spans="1:6">
      <c r="A79" s="188" t="s">
        <v>1866</v>
      </c>
      <c r="B79" s="224">
        <v>234</v>
      </c>
      <c r="C79" s="224">
        <v>148</v>
      </c>
      <c r="D79" s="224">
        <v>121</v>
      </c>
      <c r="E79" s="224">
        <v>0</v>
      </c>
      <c r="F79" s="224">
        <v>50</v>
      </c>
    </row>
    <row r="80" s="3" customFormat="1" ht="13.5" outlineLevel="1" spans="1:6">
      <c r="A80" s="188" t="s">
        <v>1867</v>
      </c>
      <c r="B80" s="224">
        <v>34</v>
      </c>
      <c r="C80" s="224">
        <v>73</v>
      </c>
      <c r="D80" s="224">
        <v>45</v>
      </c>
      <c r="E80" s="224">
        <v>0</v>
      </c>
      <c r="F80" s="224">
        <v>56</v>
      </c>
    </row>
    <row r="81" s="3" customFormat="1" ht="13.5" outlineLevel="1" spans="1:6">
      <c r="A81" s="188" t="s">
        <v>1868</v>
      </c>
      <c r="B81" s="224">
        <v>237.99</v>
      </c>
      <c r="C81" s="224">
        <v>24.38</v>
      </c>
      <c r="D81" s="224">
        <v>99.38</v>
      </c>
      <c r="E81" s="224">
        <v>0.69</v>
      </c>
      <c r="F81" s="224">
        <v>50.45</v>
      </c>
    </row>
    <row r="82" s="3" customFormat="1" ht="13.5" outlineLevel="1" spans="1:6">
      <c r="A82" s="188" t="s">
        <v>1869</v>
      </c>
      <c r="B82" s="224">
        <v>6</v>
      </c>
      <c r="C82" s="224">
        <v>2</v>
      </c>
      <c r="D82" s="224">
        <v>0</v>
      </c>
      <c r="E82" s="224">
        <v>0</v>
      </c>
      <c r="F82" s="224">
        <v>1</v>
      </c>
    </row>
    <row r="83" s="3" customFormat="1" ht="13.5" outlineLevel="1" spans="1:6">
      <c r="A83" s="188" t="s">
        <v>1870</v>
      </c>
      <c r="B83" s="224">
        <v>132.5</v>
      </c>
      <c r="C83" s="224">
        <v>85</v>
      </c>
      <c r="D83" s="224">
        <v>124.5</v>
      </c>
      <c r="E83" s="224">
        <v>18</v>
      </c>
      <c r="F83" s="224">
        <v>40</v>
      </c>
    </row>
    <row r="84" s="3" customFormat="1" ht="13.5" outlineLevel="1" spans="1:6">
      <c r="A84" s="188" t="s">
        <v>1871</v>
      </c>
      <c r="B84" s="224">
        <v>0</v>
      </c>
      <c r="C84" s="224">
        <v>0</v>
      </c>
      <c r="D84" s="224">
        <v>0</v>
      </c>
      <c r="E84" s="224">
        <v>29</v>
      </c>
      <c r="F84" s="224">
        <v>42</v>
      </c>
    </row>
    <row r="85" s="3" customFormat="1" ht="13.5" outlineLevel="1" spans="1:6">
      <c r="A85" s="188" t="s">
        <v>1872</v>
      </c>
      <c r="B85" s="224">
        <v>20</v>
      </c>
      <c r="C85" s="224">
        <v>10</v>
      </c>
      <c r="D85" s="224">
        <v>10</v>
      </c>
      <c r="E85" s="224">
        <v>0</v>
      </c>
      <c r="F85" s="224">
        <v>0</v>
      </c>
    </row>
    <row r="86" s="3" customFormat="1" ht="13.5" spans="1:6">
      <c r="A86" s="236" t="s">
        <v>1434</v>
      </c>
      <c r="B86" s="223">
        <v>0</v>
      </c>
      <c r="C86" s="223">
        <v>0</v>
      </c>
      <c r="D86" s="223">
        <v>0</v>
      </c>
      <c r="E86" s="223">
        <v>0</v>
      </c>
      <c r="F86" s="223">
        <v>5000</v>
      </c>
    </row>
    <row r="87" s="3" customFormat="1" ht="13.5" outlineLevel="1" spans="1:6">
      <c r="A87" s="225" t="s">
        <v>1843</v>
      </c>
      <c r="B87" s="224">
        <v>0</v>
      </c>
      <c r="C87" s="224">
        <v>0</v>
      </c>
      <c r="D87" s="223">
        <v>0</v>
      </c>
      <c r="E87" s="223">
        <v>0</v>
      </c>
      <c r="F87" s="223">
        <v>5000</v>
      </c>
    </row>
    <row r="88" s="3" customFormat="1" ht="13.5" spans="1:6">
      <c r="A88" s="236" t="s">
        <v>1479</v>
      </c>
      <c r="B88" s="223">
        <v>668.76</v>
      </c>
      <c r="C88" s="223">
        <v>4071</v>
      </c>
      <c r="D88" s="223">
        <v>120</v>
      </c>
      <c r="E88" s="223">
        <v>2776</v>
      </c>
      <c r="F88" s="223">
        <v>8030</v>
      </c>
    </row>
    <row r="89" s="3" customFormat="1" ht="13.5" outlineLevel="1" spans="1:6">
      <c r="A89" s="188" t="s">
        <v>1857</v>
      </c>
      <c r="B89" s="224">
        <v>0</v>
      </c>
      <c r="C89" s="224">
        <v>2541</v>
      </c>
      <c r="D89" s="224">
        <v>0</v>
      </c>
      <c r="E89" s="224">
        <v>0</v>
      </c>
      <c r="F89" s="224">
        <v>0</v>
      </c>
    </row>
    <row r="90" s="3" customFormat="1" ht="13.5" outlineLevel="1" spans="1:6">
      <c r="A90" s="188" t="s">
        <v>1843</v>
      </c>
      <c r="B90" s="224">
        <v>0</v>
      </c>
      <c r="C90" s="224">
        <v>600</v>
      </c>
      <c r="D90" s="224">
        <v>0</v>
      </c>
      <c r="E90" s="224">
        <v>0</v>
      </c>
      <c r="F90" s="224">
        <v>0</v>
      </c>
    </row>
    <row r="91" s="3" customFormat="1" ht="13.5" outlineLevel="1" spans="1:6">
      <c r="A91" s="188" t="s">
        <v>1873</v>
      </c>
      <c r="B91" s="224">
        <v>0</v>
      </c>
      <c r="C91" s="224">
        <v>215</v>
      </c>
      <c r="D91" s="224">
        <v>0</v>
      </c>
      <c r="E91" s="224">
        <v>500</v>
      </c>
      <c r="F91" s="224">
        <v>0</v>
      </c>
    </row>
    <row r="92" s="3" customFormat="1" ht="13.5" outlineLevel="1" spans="1:6">
      <c r="A92" s="188" t="s">
        <v>1874</v>
      </c>
      <c r="B92" s="224">
        <v>0</v>
      </c>
      <c r="C92" s="224">
        <v>0</v>
      </c>
      <c r="D92" s="224">
        <v>0</v>
      </c>
      <c r="E92" s="224">
        <v>86</v>
      </c>
      <c r="F92" s="224">
        <v>0</v>
      </c>
    </row>
    <row r="93" s="3" customFormat="1" ht="13.5" outlineLevel="1" spans="1:6">
      <c r="A93" s="188" t="s">
        <v>1875</v>
      </c>
      <c r="B93" s="224">
        <v>158.76</v>
      </c>
      <c r="C93" s="224">
        <v>0</v>
      </c>
      <c r="D93" s="224">
        <v>0</v>
      </c>
      <c r="E93" s="224">
        <v>0</v>
      </c>
      <c r="F93" s="224">
        <v>0</v>
      </c>
    </row>
    <row r="94" s="3" customFormat="1" ht="13.5" outlineLevel="1" spans="1:6">
      <c r="A94" s="188" t="s">
        <v>1876</v>
      </c>
      <c r="B94" s="224">
        <v>0</v>
      </c>
      <c r="C94" s="224">
        <v>0</v>
      </c>
      <c r="D94" s="224">
        <v>0</v>
      </c>
      <c r="E94" s="224">
        <v>0</v>
      </c>
      <c r="F94" s="224">
        <v>8000</v>
      </c>
    </row>
    <row r="95" s="3" customFormat="1" ht="13.5" outlineLevel="1" spans="1:6">
      <c r="A95" s="188" t="s">
        <v>1873</v>
      </c>
      <c r="B95" s="224">
        <v>410</v>
      </c>
      <c r="C95" s="224">
        <v>715</v>
      </c>
      <c r="D95" s="224">
        <v>120</v>
      </c>
      <c r="E95" s="224">
        <v>2190</v>
      </c>
      <c r="F95" s="224">
        <v>30</v>
      </c>
    </row>
    <row r="96" s="3" customFormat="1" ht="13.5" outlineLevel="1" spans="1:6">
      <c r="A96" s="188" t="s">
        <v>1877</v>
      </c>
      <c r="B96" s="224">
        <v>100</v>
      </c>
      <c r="C96" s="224">
        <v>0</v>
      </c>
      <c r="D96" s="224">
        <v>0</v>
      </c>
      <c r="E96" s="224">
        <v>0</v>
      </c>
      <c r="F96" s="224">
        <v>0</v>
      </c>
    </row>
    <row r="97" s="3" customFormat="1" ht="13.5" spans="1:6">
      <c r="A97" s="236" t="s">
        <v>1524</v>
      </c>
      <c r="B97" s="223">
        <v>156.64</v>
      </c>
      <c r="C97" s="223">
        <v>896.37</v>
      </c>
      <c r="D97" s="223">
        <v>4.96</v>
      </c>
      <c r="E97" s="223">
        <v>866.95</v>
      </c>
      <c r="F97" s="223">
        <v>2258.91</v>
      </c>
    </row>
    <row r="98" s="3" customFormat="1" ht="13.5" outlineLevel="1" spans="1:6">
      <c r="A98" s="188" t="s">
        <v>1843</v>
      </c>
      <c r="B98" s="224">
        <v>0</v>
      </c>
      <c r="C98" s="224">
        <v>750</v>
      </c>
      <c r="D98" s="224">
        <v>0</v>
      </c>
      <c r="E98" s="224">
        <v>0</v>
      </c>
      <c r="F98" s="224">
        <v>0</v>
      </c>
    </row>
    <row r="99" s="3" customFormat="1" ht="13.5" outlineLevel="1" spans="1:6">
      <c r="A99" s="188" t="s">
        <v>1878</v>
      </c>
      <c r="B99" s="224">
        <v>131.04</v>
      </c>
      <c r="C99" s="224">
        <v>132.87</v>
      </c>
      <c r="D99" s="224">
        <v>4.76</v>
      </c>
      <c r="E99" s="224">
        <v>189.25</v>
      </c>
      <c r="F99" s="224">
        <v>41.91</v>
      </c>
    </row>
    <row r="100" s="3" customFormat="1" ht="13.5" outlineLevel="1" spans="1:6">
      <c r="A100" s="188" t="s">
        <v>1879</v>
      </c>
      <c r="B100" s="224">
        <v>0</v>
      </c>
      <c r="C100" s="224">
        <v>2.4</v>
      </c>
      <c r="D100" s="224">
        <v>0.2</v>
      </c>
      <c r="E100" s="224">
        <v>12.4</v>
      </c>
      <c r="F100" s="224">
        <v>0</v>
      </c>
    </row>
    <row r="101" s="3" customFormat="1" ht="13.5" outlineLevel="1" spans="1:6">
      <c r="A101" s="188" t="s">
        <v>1880</v>
      </c>
      <c r="B101" s="224">
        <v>0</v>
      </c>
      <c r="C101" s="224">
        <v>0</v>
      </c>
      <c r="D101" s="224">
        <v>0</v>
      </c>
      <c r="E101" s="224">
        <v>40</v>
      </c>
      <c r="F101" s="224">
        <v>2177</v>
      </c>
    </row>
    <row r="102" s="3" customFormat="1" ht="13.5" outlineLevel="1" spans="1:6">
      <c r="A102" s="188" t="s">
        <v>1881</v>
      </c>
      <c r="B102" s="224">
        <v>25.6</v>
      </c>
      <c r="C102" s="224">
        <v>11.1</v>
      </c>
      <c r="D102" s="224">
        <v>0</v>
      </c>
      <c r="E102" s="224">
        <v>625.3</v>
      </c>
      <c r="F102" s="224">
        <v>40</v>
      </c>
    </row>
    <row r="103" s="3" customFormat="1" ht="13.5" spans="1:6">
      <c r="A103" s="236" t="s">
        <v>1572</v>
      </c>
      <c r="B103" s="223">
        <v>362.46</v>
      </c>
      <c r="C103" s="223">
        <v>60.49</v>
      </c>
      <c r="D103" s="223">
        <v>80.6</v>
      </c>
      <c r="E103" s="223">
        <v>2.58</v>
      </c>
      <c r="F103" s="223">
        <v>10.87</v>
      </c>
    </row>
    <row r="104" s="3" customFormat="1" ht="13.5" outlineLevel="1" spans="1:6">
      <c r="A104" s="188" t="s">
        <v>1882</v>
      </c>
      <c r="B104" s="224">
        <v>300</v>
      </c>
      <c r="C104" s="224">
        <v>0</v>
      </c>
      <c r="D104" s="224">
        <v>0</v>
      </c>
      <c r="E104" s="224">
        <v>0</v>
      </c>
      <c r="F104" s="224">
        <v>0</v>
      </c>
    </row>
    <row r="105" s="3" customFormat="1" ht="13.5" outlineLevel="1" spans="1:6">
      <c r="A105" s="188" t="s">
        <v>1883</v>
      </c>
      <c r="B105" s="224">
        <v>34</v>
      </c>
      <c r="C105" s="224">
        <v>30</v>
      </c>
      <c r="D105" s="224">
        <v>42</v>
      </c>
      <c r="E105" s="224">
        <v>2</v>
      </c>
      <c r="F105" s="224">
        <v>6</v>
      </c>
    </row>
    <row r="106" s="3" customFormat="1" ht="13.5" outlineLevel="1" spans="1:6">
      <c r="A106" s="188" t="s">
        <v>1884</v>
      </c>
      <c r="B106" s="224">
        <v>28.46</v>
      </c>
      <c r="C106" s="224">
        <v>30.49</v>
      </c>
      <c r="D106" s="224">
        <v>38.6</v>
      </c>
      <c r="E106" s="224">
        <v>0.58</v>
      </c>
      <c r="F106" s="224">
        <v>4.87</v>
      </c>
    </row>
    <row r="107" s="3" customFormat="1" ht="13.5" spans="1:6">
      <c r="A107" s="236" t="s">
        <v>1610</v>
      </c>
      <c r="B107" s="223">
        <v>12107</v>
      </c>
      <c r="C107" s="223">
        <v>5781</v>
      </c>
      <c r="D107" s="223">
        <v>77</v>
      </c>
      <c r="E107" s="223">
        <v>0</v>
      </c>
      <c r="F107" s="223"/>
    </row>
    <row r="108" s="3" customFormat="1" ht="13.5" outlineLevel="1" spans="1:6">
      <c r="A108" s="225" t="s">
        <v>1857</v>
      </c>
      <c r="B108" s="224">
        <v>12107</v>
      </c>
      <c r="C108" s="223">
        <v>5781</v>
      </c>
      <c r="D108" s="223">
        <v>77</v>
      </c>
      <c r="E108" s="223">
        <v>0</v>
      </c>
      <c r="F108" s="223">
        <v>0</v>
      </c>
    </row>
    <row r="109" s="3" customFormat="1" ht="13.5" spans="1:6">
      <c r="A109" s="236" t="s">
        <v>1631</v>
      </c>
      <c r="B109" s="223"/>
      <c r="C109" s="223"/>
      <c r="D109" s="223"/>
      <c r="E109" s="223"/>
      <c r="F109" s="223"/>
    </row>
    <row r="110" s="3" customFormat="1" ht="13.5" spans="1:6">
      <c r="A110" s="236" t="s">
        <v>1671</v>
      </c>
      <c r="B110" s="223">
        <v>142.6</v>
      </c>
      <c r="C110" s="223">
        <v>61.1</v>
      </c>
      <c r="D110" s="223">
        <v>89.3</v>
      </c>
      <c r="E110" s="223"/>
      <c r="F110" s="223"/>
    </row>
    <row r="111" s="3" customFormat="1" ht="13.5" outlineLevel="1" spans="1:6">
      <c r="A111" s="225" t="s">
        <v>1885</v>
      </c>
      <c r="B111" s="224">
        <v>50</v>
      </c>
      <c r="C111" s="224">
        <v>0</v>
      </c>
      <c r="D111" s="224">
        <v>0</v>
      </c>
      <c r="E111" s="224">
        <v>0</v>
      </c>
      <c r="F111" s="224">
        <v>0</v>
      </c>
    </row>
    <row r="112" s="3" customFormat="1" ht="13.5" outlineLevel="1" spans="1:6">
      <c r="A112" s="225" t="s">
        <v>1886</v>
      </c>
      <c r="B112" s="224">
        <v>50</v>
      </c>
      <c r="C112" s="224">
        <v>0</v>
      </c>
      <c r="D112" s="224">
        <v>0</v>
      </c>
      <c r="E112" s="224">
        <v>0</v>
      </c>
      <c r="F112" s="224">
        <v>0</v>
      </c>
    </row>
    <row r="113" s="3" customFormat="1" ht="13.5" outlineLevel="1" spans="1:6">
      <c r="A113" s="225" t="s">
        <v>1887</v>
      </c>
      <c r="B113" s="224">
        <v>50</v>
      </c>
      <c r="C113" s="224">
        <v>50</v>
      </c>
      <c r="D113" s="224">
        <v>50</v>
      </c>
      <c r="E113" s="224">
        <v>0</v>
      </c>
      <c r="F113" s="224">
        <v>0</v>
      </c>
    </row>
    <row r="114" s="3" customFormat="1" ht="13.5" outlineLevel="1" spans="1:6">
      <c r="A114" s="188" t="s">
        <v>1888</v>
      </c>
      <c r="B114" s="224"/>
      <c r="C114" s="224">
        <v>11.1</v>
      </c>
      <c r="D114" s="224">
        <v>39.3</v>
      </c>
      <c r="E114" s="224">
        <v>0</v>
      </c>
      <c r="F114" s="224">
        <v>0</v>
      </c>
    </row>
    <row r="115" s="3" customFormat="1" ht="13.5" spans="1:6">
      <c r="A115" s="236" t="s">
        <v>1784</v>
      </c>
      <c r="B115" s="223">
        <v>3572.7</v>
      </c>
      <c r="C115" s="223">
        <v>301</v>
      </c>
      <c r="D115" s="223">
        <v>396.8</v>
      </c>
      <c r="E115" s="223">
        <v>92.7</v>
      </c>
      <c r="F115" s="223">
        <v>197.8</v>
      </c>
    </row>
    <row r="116" s="3" customFormat="1" ht="13.5" outlineLevel="1" spans="1:6">
      <c r="A116" s="225" t="s">
        <v>1857</v>
      </c>
      <c r="B116" s="222">
        <v>2941</v>
      </c>
      <c r="C116" s="222">
        <v>0</v>
      </c>
      <c r="D116" s="222">
        <v>0</v>
      </c>
      <c r="E116" s="222">
        <v>0</v>
      </c>
      <c r="F116" s="222">
        <v>0</v>
      </c>
    </row>
    <row r="117" s="3" customFormat="1" ht="13.5" outlineLevel="1" spans="1:6">
      <c r="A117" s="225" t="s">
        <v>1889</v>
      </c>
      <c r="B117" s="222">
        <v>130</v>
      </c>
      <c r="C117" s="222">
        <v>70</v>
      </c>
      <c r="D117" s="222">
        <v>100</v>
      </c>
      <c r="E117" s="222">
        <v>10</v>
      </c>
      <c r="F117" s="222">
        <v>70</v>
      </c>
    </row>
    <row r="118" s="3" customFormat="1" ht="13.5" outlineLevel="1" spans="1:6">
      <c r="A118" s="225" t="s">
        <v>1890</v>
      </c>
      <c r="B118" s="222">
        <v>200</v>
      </c>
      <c r="C118" s="222">
        <v>0</v>
      </c>
      <c r="D118" s="222">
        <v>0</v>
      </c>
      <c r="E118" s="222">
        <v>0</v>
      </c>
      <c r="F118" s="222">
        <v>0</v>
      </c>
    </row>
    <row r="119" s="3" customFormat="1" ht="13.5" outlineLevel="1" spans="1:6">
      <c r="A119" s="225" t="s">
        <v>1891</v>
      </c>
      <c r="B119" s="222">
        <v>107</v>
      </c>
      <c r="C119" s="222">
        <v>63</v>
      </c>
      <c r="D119" s="222">
        <v>102</v>
      </c>
      <c r="E119" s="222">
        <v>6</v>
      </c>
      <c r="F119" s="222">
        <v>22</v>
      </c>
    </row>
    <row r="120" s="3" customFormat="1" ht="13.5" outlineLevel="1" spans="1:6">
      <c r="A120" s="225" t="s">
        <v>1892</v>
      </c>
      <c r="B120" s="222">
        <v>194.7</v>
      </c>
      <c r="C120" s="222">
        <v>168</v>
      </c>
      <c r="D120" s="222">
        <v>194.8</v>
      </c>
      <c r="E120" s="222">
        <v>76.7</v>
      </c>
      <c r="F120" s="222">
        <v>105.8</v>
      </c>
    </row>
    <row r="121" ht="18" customHeight="1" spans="1:6">
      <c r="A121" s="237"/>
      <c r="B121" s="189"/>
      <c r="C121" s="189"/>
      <c r="D121" s="189"/>
      <c r="E121" s="189"/>
      <c r="F121" s="189"/>
    </row>
    <row r="122" ht="18" customHeight="1" spans="1:6">
      <c r="A122" s="238"/>
      <c r="B122" s="189"/>
      <c r="C122" s="189"/>
      <c r="D122" s="189"/>
      <c r="E122" s="189"/>
      <c r="F122" s="189"/>
    </row>
    <row r="123" ht="18" customHeight="1" spans="1:6">
      <c r="A123" s="237"/>
      <c r="B123" s="189"/>
      <c r="C123" s="189"/>
      <c r="D123" s="189"/>
      <c r="E123" s="189"/>
      <c r="F123" s="189"/>
    </row>
    <row r="124" ht="18" customHeight="1" spans="1:6">
      <c r="A124" s="237"/>
      <c r="B124" s="189"/>
      <c r="C124" s="189"/>
      <c r="D124" s="189"/>
      <c r="E124" s="189"/>
      <c r="F124" s="189"/>
    </row>
    <row r="125" ht="18" customHeight="1" spans="1:6">
      <c r="A125" s="237"/>
      <c r="B125" s="189"/>
      <c r="C125" s="189"/>
      <c r="D125" s="189"/>
      <c r="E125" s="189"/>
      <c r="F125" s="189"/>
    </row>
    <row r="126" ht="18" customHeight="1" spans="1:6">
      <c r="A126" s="237"/>
      <c r="B126" s="189"/>
      <c r="C126" s="189"/>
      <c r="D126" s="189"/>
      <c r="E126" s="189"/>
      <c r="F126" s="189"/>
    </row>
    <row r="127" ht="18" customHeight="1" spans="1:6">
      <c r="A127" s="237"/>
      <c r="B127" s="189"/>
      <c r="C127" s="189"/>
      <c r="D127" s="189"/>
      <c r="E127" s="189"/>
      <c r="F127" s="189"/>
    </row>
    <row r="128" ht="18" customHeight="1" spans="1:6">
      <c r="A128" s="237"/>
      <c r="B128" s="189"/>
      <c r="C128" s="189"/>
      <c r="D128" s="189"/>
      <c r="E128" s="189"/>
      <c r="F128" s="189"/>
    </row>
    <row r="129" ht="18" customHeight="1" spans="1:6">
      <c r="A129" s="237"/>
      <c r="B129" s="189"/>
      <c r="C129" s="189"/>
      <c r="D129" s="189"/>
      <c r="E129" s="189"/>
      <c r="F129" s="189"/>
    </row>
    <row r="130" ht="18" customHeight="1" spans="1:6">
      <c r="A130" s="237"/>
      <c r="B130" s="189"/>
      <c r="C130" s="189"/>
      <c r="D130" s="189"/>
      <c r="E130" s="189"/>
      <c r="F130" s="189"/>
    </row>
    <row r="131" ht="18" customHeight="1" spans="1:6">
      <c r="A131" s="237"/>
      <c r="B131" s="189"/>
      <c r="C131" s="189"/>
      <c r="D131" s="189"/>
      <c r="E131" s="189"/>
      <c r="F131" s="189"/>
    </row>
    <row r="132" ht="18" customHeight="1" spans="1:6">
      <c r="A132" s="237"/>
      <c r="B132" s="189"/>
      <c r="C132" s="189"/>
      <c r="D132" s="189"/>
      <c r="E132" s="189"/>
      <c r="F132" s="189"/>
    </row>
    <row r="133" ht="18" customHeight="1" spans="1:6">
      <c r="A133" s="237"/>
      <c r="B133" s="189"/>
      <c r="C133" s="189"/>
      <c r="D133" s="189"/>
      <c r="E133" s="189"/>
      <c r="F133" s="189"/>
    </row>
    <row r="134" ht="18" customHeight="1" spans="1:6">
      <c r="A134" s="237"/>
      <c r="B134" s="189"/>
      <c r="C134" s="189"/>
      <c r="D134" s="189"/>
      <c r="E134" s="189"/>
      <c r="F134" s="189"/>
    </row>
    <row r="135" ht="18" customHeight="1" spans="1:6">
      <c r="A135" s="237"/>
      <c r="B135" s="189"/>
      <c r="C135" s="189"/>
      <c r="D135" s="189"/>
      <c r="E135" s="189"/>
      <c r="F135" s="189"/>
    </row>
    <row r="136" ht="18" customHeight="1" spans="1:6">
      <c r="A136" s="237"/>
      <c r="B136" s="189"/>
      <c r="C136" s="189"/>
      <c r="D136" s="189"/>
      <c r="E136" s="189"/>
      <c r="F136" s="189"/>
    </row>
    <row r="137" ht="18" customHeight="1" spans="1:6">
      <c r="A137" s="237"/>
      <c r="B137" s="189"/>
      <c r="C137" s="189"/>
      <c r="D137" s="189"/>
      <c r="E137" s="189"/>
      <c r="F137" s="189"/>
    </row>
    <row r="138" ht="18" customHeight="1" spans="1:6">
      <c r="A138" s="237"/>
      <c r="B138" s="189"/>
      <c r="C138" s="189"/>
      <c r="D138" s="189"/>
      <c r="E138" s="189"/>
      <c r="F138" s="189"/>
    </row>
    <row r="139" ht="18" customHeight="1" spans="1:6">
      <c r="A139" s="237"/>
      <c r="B139" s="189"/>
      <c r="C139" s="189"/>
      <c r="D139" s="189"/>
      <c r="E139" s="189"/>
      <c r="F139" s="189"/>
    </row>
    <row r="140" ht="18" customHeight="1" spans="1:6">
      <c r="A140" s="238"/>
      <c r="B140" s="189"/>
      <c r="C140" s="189"/>
      <c r="D140" s="189"/>
      <c r="E140" s="189"/>
      <c r="F140" s="189"/>
    </row>
    <row r="141" ht="18" customHeight="1" spans="1:6">
      <c r="A141" s="237"/>
      <c r="B141" s="189"/>
      <c r="C141" s="189"/>
      <c r="D141" s="189"/>
      <c r="E141" s="189"/>
      <c r="F141" s="189"/>
    </row>
    <row r="142" ht="18" customHeight="1" spans="1:6">
      <c r="A142" s="237"/>
      <c r="B142" s="189"/>
      <c r="C142" s="189"/>
      <c r="D142" s="189"/>
      <c r="E142" s="189"/>
      <c r="F142" s="189"/>
    </row>
    <row r="143" ht="18" customHeight="1" spans="1:6">
      <c r="A143" s="237"/>
      <c r="B143" s="189"/>
      <c r="C143" s="189"/>
      <c r="D143" s="189"/>
      <c r="E143" s="189"/>
      <c r="F143" s="189"/>
    </row>
    <row r="144" ht="18" customHeight="1" spans="1:6">
      <c r="A144" s="237"/>
      <c r="B144" s="189"/>
      <c r="C144" s="189"/>
      <c r="D144" s="189"/>
      <c r="E144" s="189"/>
      <c r="F144" s="189"/>
    </row>
    <row r="145" ht="18" customHeight="1" spans="1:6">
      <c r="A145" s="237"/>
      <c r="B145" s="189"/>
      <c r="C145" s="189"/>
      <c r="D145" s="189"/>
      <c r="E145" s="189"/>
      <c r="F145" s="189"/>
    </row>
    <row r="146" ht="18" customHeight="1" spans="1:6">
      <c r="A146" s="237"/>
      <c r="B146" s="189"/>
      <c r="C146" s="189"/>
      <c r="D146" s="189"/>
      <c r="E146" s="189"/>
      <c r="F146" s="189"/>
    </row>
    <row r="147" ht="18" customHeight="1" spans="1:6">
      <c r="A147" s="237"/>
      <c r="B147" s="189"/>
      <c r="C147" s="189"/>
      <c r="D147" s="189"/>
      <c r="E147" s="189"/>
      <c r="F147" s="189"/>
    </row>
    <row r="148" ht="18" customHeight="1" spans="1:6">
      <c r="A148" s="237"/>
      <c r="B148" s="189"/>
      <c r="C148" s="189"/>
      <c r="D148" s="189"/>
      <c r="E148" s="189"/>
      <c r="F148" s="189"/>
    </row>
    <row r="149" ht="18" customHeight="1" spans="1:6">
      <c r="A149" s="237"/>
      <c r="B149" s="189"/>
      <c r="C149" s="189"/>
      <c r="D149" s="189"/>
      <c r="E149" s="189"/>
      <c r="F149" s="189"/>
    </row>
    <row r="150" ht="18" customHeight="1" spans="1:6">
      <c r="A150" s="237"/>
      <c r="B150" s="189"/>
      <c r="C150" s="189"/>
      <c r="D150" s="189"/>
      <c r="E150" s="189"/>
      <c r="F150" s="189"/>
    </row>
    <row r="151" ht="18" customHeight="1" spans="1:6">
      <c r="A151" s="237"/>
      <c r="B151" s="189"/>
      <c r="C151" s="189"/>
      <c r="D151" s="189"/>
      <c r="E151" s="189"/>
      <c r="F151" s="189"/>
    </row>
    <row r="152" ht="18" customHeight="1" spans="1:6">
      <c r="A152" s="237"/>
      <c r="B152" s="189"/>
      <c r="C152" s="189"/>
      <c r="D152" s="189"/>
      <c r="E152" s="189"/>
      <c r="F152" s="189"/>
    </row>
    <row r="153" ht="18" customHeight="1" spans="1:6">
      <c r="A153" s="237"/>
      <c r="B153" s="189"/>
      <c r="C153" s="189"/>
      <c r="D153" s="189"/>
      <c r="E153" s="189"/>
      <c r="F153" s="189"/>
    </row>
    <row r="154" ht="18" customHeight="1" spans="1:6">
      <c r="A154" s="237"/>
      <c r="B154" s="189"/>
      <c r="C154" s="189"/>
      <c r="D154" s="189"/>
      <c r="E154" s="189"/>
      <c r="F154" s="189"/>
    </row>
    <row r="155" ht="18" customHeight="1" spans="1:6">
      <c r="A155" s="237"/>
      <c r="B155" s="189"/>
      <c r="C155" s="189"/>
      <c r="D155" s="189"/>
      <c r="E155" s="189"/>
      <c r="F155" s="189"/>
    </row>
    <row r="156" ht="18" customHeight="1" spans="1:6">
      <c r="A156" s="237"/>
      <c r="B156" s="189"/>
      <c r="C156" s="189"/>
      <c r="D156" s="189"/>
      <c r="E156" s="189"/>
      <c r="F156" s="189"/>
    </row>
    <row r="157" ht="18" customHeight="1" spans="1:6">
      <c r="A157" s="238"/>
      <c r="B157" s="189"/>
      <c r="C157" s="189"/>
      <c r="D157" s="189"/>
      <c r="E157" s="189"/>
      <c r="F157" s="189"/>
    </row>
    <row r="158" ht="18" customHeight="1" spans="1:6">
      <c r="A158" s="237"/>
      <c r="B158" s="189"/>
      <c r="C158" s="189"/>
      <c r="D158" s="189"/>
      <c r="E158" s="189"/>
      <c r="F158" s="189"/>
    </row>
    <row r="159" ht="18" customHeight="1" spans="1:6">
      <c r="A159" s="237"/>
      <c r="B159" s="189"/>
      <c r="C159" s="189"/>
      <c r="D159" s="189"/>
      <c r="E159" s="189"/>
      <c r="F159" s="189"/>
    </row>
    <row r="160" ht="18" customHeight="1" spans="1:6">
      <c r="A160" s="238"/>
      <c r="B160" s="189"/>
      <c r="C160" s="189"/>
      <c r="D160" s="189"/>
      <c r="E160" s="189"/>
      <c r="F160" s="189"/>
    </row>
    <row r="161" ht="18" customHeight="1" spans="1:6">
      <c r="A161" s="237"/>
      <c r="B161" s="189"/>
      <c r="C161" s="189"/>
      <c r="D161" s="189"/>
      <c r="E161" s="189"/>
      <c r="F161" s="189"/>
    </row>
    <row r="162" ht="18" customHeight="1" spans="1:6">
      <c r="A162" s="237"/>
      <c r="B162" s="189"/>
      <c r="C162" s="189"/>
      <c r="D162" s="189"/>
      <c r="E162" s="189"/>
      <c r="F162" s="189"/>
    </row>
    <row r="163" ht="18" customHeight="1" spans="1:6">
      <c r="A163" s="238"/>
      <c r="B163" s="189"/>
      <c r="C163" s="189"/>
      <c r="D163" s="189"/>
      <c r="E163" s="189"/>
      <c r="F163" s="189"/>
    </row>
    <row r="164" ht="18" customHeight="1" spans="1:6">
      <c r="A164" s="237"/>
      <c r="B164" s="189"/>
      <c r="C164" s="189"/>
      <c r="D164" s="189"/>
      <c r="E164" s="189"/>
      <c r="F164" s="189"/>
    </row>
    <row r="165" ht="18" customHeight="1" spans="1:6">
      <c r="A165" s="238"/>
      <c r="B165" s="189"/>
      <c r="C165" s="189"/>
      <c r="D165" s="189"/>
      <c r="E165" s="189"/>
      <c r="F165" s="189"/>
    </row>
    <row r="166" ht="18" customHeight="1" spans="1:6">
      <c r="A166" s="237"/>
      <c r="B166" s="189"/>
      <c r="C166" s="189"/>
      <c r="D166" s="189"/>
      <c r="E166" s="189"/>
      <c r="F166" s="189"/>
    </row>
    <row r="167" ht="18" customHeight="1" spans="1:6">
      <c r="A167" s="237"/>
      <c r="B167" s="189"/>
      <c r="C167" s="189"/>
      <c r="D167" s="189"/>
      <c r="E167" s="189"/>
      <c r="F167" s="189"/>
    </row>
    <row r="168" ht="18" customHeight="1" spans="1:6">
      <c r="A168" s="237"/>
      <c r="B168" s="189"/>
      <c r="C168" s="189"/>
      <c r="D168" s="189"/>
      <c r="E168" s="189"/>
      <c r="F168" s="189"/>
    </row>
    <row r="169" ht="18" customHeight="1" spans="1:6">
      <c r="A169" s="238"/>
      <c r="B169" s="189"/>
      <c r="C169" s="189"/>
      <c r="D169" s="189"/>
      <c r="E169" s="189"/>
      <c r="F169" s="189"/>
    </row>
    <row r="170" ht="18" customHeight="1" spans="1:6">
      <c r="A170" s="237"/>
      <c r="B170" s="189"/>
      <c r="C170" s="189"/>
      <c r="D170" s="189"/>
      <c r="E170" s="189"/>
      <c r="F170" s="189"/>
    </row>
    <row r="171" ht="18" customHeight="1" spans="1:6">
      <c r="A171" s="237"/>
      <c r="B171" s="189"/>
      <c r="C171" s="189"/>
      <c r="D171" s="189"/>
      <c r="E171" s="189"/>
      <c r="F171" s="189"/>
    </row>
  </sheetData>
  <mergeCells count="83">
    <mergeCell ref="A1:F1"/>
    <mergeCell ref="H1:J1"/>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B3:F3"/>
    <mergeCell ref="A3:A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showGridLines="0" showZeros="0" workbookViewId="0">
      <selection activeCell="A7" sqref="$A7:$XFD7"/>
    </sheetView>
  </sheetViews>
  <sheetFormatPr defaultColWidth="9" defaultRowHeight="14.25"/>
  <cols>
    <col min="1" max="3" width="20.625" style="182" customWidth="1"/>
    <col min="4" max="16384" width="9" style="182"/>
  </cols>
  <sheetData>
    <row r="1" s="159" customFormat="1" ht="30" customHeight="1" spans="1:256">
      <c r="A1" s="162" t="s">
        <v>1893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159" customFormat="1" ht="20" customHeight="1" spans="1:3">
      <c r="A2" s="184" t="s">
        <v>1728</v>
      </c>
      <c r="B2" s="184"/>
      <c r="C2" s="184"/>
    </row>
    <row r="3" s="233" customFormat="1" ht="39" customHeight="1" spans="1:3">
      <c r="A3" s="208" t="s">
        <v>1791</v>
      </c>
      <c r="B3" s="208" t="s">
        <v>1894</v>
      </c>
      <c r="C3" s="209" t="s">
        <v>1895</v>
      </c>
    </row>
    <row r="4" s="159" customFormat="1" ht="20" customHeight="1" spans="1:7">
      <c r="A4" s="210" t="s">
        <v>1896</v>
      </c>
      <c r="B4" s="211">
        <v>898698</v>
      </c>
      <c r="C4" s="211">
        <v>896283</v>
      </c>
      <c r="D4" s="182"/>
      <c r="E4" s="182"/>
      <c r="F4" s="182"/>
      <c r="G4" s="182"/>
    </row>
    <row r="5" s="159" customFormat="1" ht="20" customHeight="1" spans="1:7">
      <c r="A5" s="212" t="s">
        <v>1897</v>
      </c>
      <c r="B5" s="213">
        <v>801932</v>
      </c>
      <c r="C5" s="213">
        <v>799517</v>
      </c>
      <c r="D5" s="182"/>
      <c r="E5" s="182"/>
      <c r="F5" s="182"/>
      <c r="G5" s="182"/>
    </row>
    <row r="6" s="159" customFormat="1" ht="20" customHeight="1" spans="1:7">
      <c r="A6" s="212" t="s">
        <v>1792</v>
      </c>
      <c r="B6" s="213">
        <v>38757</v>
      </c>
      <c r="C6" s="213">
        <v>38757</v>
      </c>
      <c r="D6" s="182"/>
      <c r="E6" s="182"/>
      <c r="F6" s="182"/>
      <c r="G6" s="182"/>
    </row>
    <row r="7" s="159" customFormat="1" ht="20" customHeight="1" spans="1:7">
      <c r="A7" s="214" t="s">
        <v>1898</v>
      </c>
      <c r="B7" s="213">
        <v>38757</v>
      </c>
      <c r="C7" s="213">
        <v>38757</v>
      </c>
      <c r="D7" s="182"/>
      <c r="E7" s="182"/>
      <c r="F7" s="182"/>
      <c r="G7" s="182"/>
    </row>
    <row r="8" s="159" customFormat="1" ht="20" customHeight="1" spans="1:7">
      <c r="A8" s="214" t="s">
        <v>1899</v>
      </c>
      <c r="B8" s="213"/>
      <c r="C8" s="213"/>
      <c r="D8" s="182"/>
      <c r="E8" s="182"/>
      <c r="F8" s="182"/>
      <c r="G8" s="182"/>
    </row>
    <row r="9" s="159" customFormat="1" ht="20" customHeight="1" spans="1:7">
      <c r="A9" s="212" t="s">
        <v>1793</v>
      </c>
      <c r="B9" s="213">
        <v>48404</v>
      </c>
      <c r="C9" s="213">
        <v>48404</v>
      </c>
      <c r="D9" s="182"/>
      <c r="E9" s="182"/>
      <c r="F9" s="182"/>
      <c r="G9" s="182"/>
    </row>
    <row r="10" s="159" customFormat="1" ht="20" customHeight="1" spans="1:7">
      <c r="A10" s="214" t="s">
        <v>1900</v>
      </c>
      <c r="B10" s="213">
        <v>43604</v>
      </c>
      <c r="C10" s="213">
        <v>43604</v>
      </c>
      <c r="D10" s="182"/>
      <c r="E10" s="182"/>
      <c r="F10" s="182"/>
      <c r="G10" s="182"/>
    </row>
    <row r="11" s="159" customFormat="1" ht="20" customHeight="1" spans="1:7">
      <c r="A11" s="214" t="s">
        <v>1901</v>
      </c>
      <c r="B11" s="213">
        <v>4800</v>
      </c>
      <c r="C11" s="213">
        <v>4800</v>
      </c>
      <c r="D11" s="182"/>
      <c r="E11" s="182"/>
      <c r="F11" s="182"/>
      <c r="G11" s="182"/>
    </row>
    <row r="12" s="159" customFormat="1" spans="1:7">
      <c r="A12" s="212" t="s">
        <v>1794</v>
      </c>
      <c r="B12" s="213">
        <v>9605</v>
      </c>
      <c r="C12" s="213">
        <v>9605</v>
      </c>
      <c r="D12" s="182"/>
      <c r="E12" s="182"/>
      <c r="F12" s="182"/>
      <c r="G12" s="182"/>
    </row>
    <row r="13" s="159" customFormat="1" spans="1:7">
      <c r="A13" s="182"/>
      <c r="B13" s="182"/>
      <c r="C13" s="182"/>
      <c r="D13" s="182"/>
      <c r="E13" s="182"/>
      <c r="F13" s="182"/>
      <c r="G13" s="182"/>
    </row>
    <row r="14" s="159" customFormat="1" spans="1:7">
      <c r="A14" s="182"/>
      <c r="B14" s="182"/>
      <c r="C14" s="182"/>
      <c r="D14" s="182"/>
      <c r="E14" s="182"/>
      <c r="F14" s="182"/>
      <c r="G14" s="182"/>
    </row>
    <row r="15" s="159" customFormat="1" spans="1:7">
      <c r="A15" s="182"/>
      <c r="B15" s="182"/>
      <c r="C15" s="182"/>
      <c r="D15" s="182"/>
      <c r="E15" s="182"/>
      <c r="F15" s="182"/>
      <c r="G15" s="182"/>
    </row>
    <row r="16" s="159" customFormat="1" spans="1:7">
      <c r="A16" s="182"/>
      <c r="B16" s="182"/>
      <c r="C16" s="182"/>
      <c r="D16" s="182"/>
      <c r="E16" s="182"/>
      <c r="F16" s="182"/>
      <c r="G16" s="182"/>
    </row>
    <row r="17" s="159" customFormat="1" spans="1:7">
      <c r="A17" s="182"/>
      <c r="B17" s="182"/>
      <c r="C17" s="182"/>
      <c r="D17" s="182"/>
      <c r="E17" s="182"/>
      <c r="F17" s="182"/>
      <c r="G17" s="182"/>
    </row>
    <row r="18" s="159" customFormat="1" spans="1:7">
      <c r="A18" s="182"/>
      <c r="B18" s="182"/>
      <c r="C18" s="182"/>
      <c r="D18" s="182"/>
      <c r="E18" s="182"/>
      <c r="F18" s="182"/>
      <c r="G18" s="182"/>
    </row>
    <row r="19" s="159" customFormat="1" spans="1:7">
      <c r="A19" s="182"/>
      <c r="B19" s="182"/>
      <c r="C19" s="182"/>
      <c r="D19" s="182"/>
      <c r="E19" s="182"/>
      <c r="F19" s="182"/>
      <c r="G19" s="182"/>
    </row>
    <row r="20" s="159" customFormat="1" spans="1:3">
      <c r="A20" s="182"/>
      <c r="B20" s="182"/>
      <c r="C20" s="182"/>
    </row>
  </sheetData>
  <mergeCells count="86">
    <mergeCell ref="A1:C1"/>
    <mergeCell ref="D1:F1"/>
    <mergeCell ref="G1:I1"/>
    <mergeCell ref="J1:L1"/>
    <mergeCell ref="M1:O1"/>
    <mergeCell ref="P1:R1"/>
    <mergeCell ref="S1:U1"/>
    <mergeCell ref="V1:X1"/>
    <mergeCell ref="Y1:AA1"/>
    <mergeCell ref="AB1:AD1"/>
    <mergeCell ref="AE1:AG1"/>
    <mergeCell ref="AH1:AJ1"/>
    <mergeCell ref="AK1:AM1"/>
    <mergeCell ref="AN1:AP1"/>
    <mergeCell ref="AQ1:AS1"/>
    <mergeCell ref="AT1:AV1"/>
    <mergeCell ref="AW1:AY1"/>
    <mergeCell ref="AZ1:BB1"/>
    <mergeCell ref="BC1:BE1"/>
    <mergeCell ref="BF1:BH1"/>
    <mergeCell ref="BI1:BK1"/>
    <mergeCell ref="BL1:BN1"/>
    <mergeCell ref="BO1:BQ1"/>
    <mergeCell ref="BR1:BT1"/>
    <mergeCell ref="BU1:BW1"/>
    <mergeCell ref="BX1:BZ1"/>
    <mergeCell ref="CA1:CC1"/>
    <mergeCell ref="CD1:CF1"/>
    <mergeCell ref="CG1:CI1"/>
    <mergeCell ref="CJ1:CL1"/>
    <mergeCell ref="CM1:CO1"/>
    <mergeCell ref="CP1:CR1"/>
    <mergeCell ref="CS1:CU1"/>
    <mergeCell ref="CV1:CX1"/>
    <mergeCell ref="CY1:DA1"/>
    <mergeCell ref="DB1:DD1"/>
    <mergeCell ref="DE1:DG1"/>
    <mergeCell ref="DH1:DJ1"/>
    <mergeCell ref="DK1:DM1"/>
    <mergeCell ref="DN1:DP1"/>
    <mergeCell ref="DQ1:DS1"/>
    <mergeCell ref="DT1:DV1"/>
    <mergeCell ref="DW1:DY1"/>
    <mergeCell ref="DZ1:EB1"/>
    <mergeCell ref="EC1:EE1"/>
    <mergeCell ref="EF1:EH1"/>
    <mergeCell ref="EI1:EK1"/>
    <mergeCell ref="EL1:EN1"/>
    <mergeCell ref="EO1:EQ1"/>
    <mergeCell ref="ER1:ET1"/>
    <mergeCell ref="EU1:EW1"/>
    <mergeCell ref="EX1:EZ1"/>
    <mergeCell ref="FA1:FC1"/>
    <mergeCell ref="FD1:FF1"/>
    <mergeCell ref="FG1:FI1"/>
    <mergeCell ref="FJ1:FL1"/>
    <mergeCell ref="FM1:FO1"/>
    <mergeCell ref="FP1:FR1"/>
    <mergeCell ref="FS1:FU1"/>
    <mergeCell ref="FV1:FX1"/>
    <mergeCell ref="FY1:GA1"/>
    <mergeCell ref="GB1:GD1"/>
    <mergeCell ref="GE1:GG1"/>
    <mergeCell ref="GH1:GJ1"/>
    <mergeCell ref="GK1:GM1"/>
    <mergeCell ref="GN1:GP1"/>
    <mergeCell ref="GQ1:GS1"/>
    <mergeCell ref="GT1:GV1"/>
    <mergeCell ref="GW1:GY1"/>
    <mergeCell ref="GZ1:HB1"/>
    <mergeCell ref="HC1:HE1"/>
    <mergeCell ref="HF1:HH1"/>
    <mergeCell ref="HI1:HK1"/>
    <mergeCell ref="HL1:HN1"/>
    <mergeCell ref="HO1:HQ1"/>
    <mergeCell ref="HR1:HT1"/>
    <mergeCell ref="HU1:HW1"/>
    <mergeCell ref="HX1:HZ1"/>
    <mergeCell ref="IA1:IC1"/>
    <mergeCell ref="ID1:IF1"/>
    <mergeCell ref="IG1:II1"/>
    <mergeCell ref="IJ1:IL1"/>
    <mergeCell ref="IM1:IO1"/>
    <mergeCell ref="IP1:IR1"/>
    <mergeCell ref="IS1:IU1"/>
    <mergeCell ref="A2:C2"/>
  </mergeCells>
  <printOptions horizontalCentered="1"/>
  <pageMargins left="0.904166666666667" right="0.904166666666667" top="0.275" bottom="1" header="0" footer="0"/>
  <pageSetup paperSize="9" orientation="portrait" blackAndWhite="1"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73"/>
  <sheetViews>
    <sheetView showGridLines="0" showZeros="0" workbookViewId="0">
      <pane xSplit="1" ySplit="3" topLeftCell="B4" activePane="bottomRight" state="frozen"/>
      <selection/>
      <selection pane="topRight"/>
      <selection pane="bottomLeft"/>
      <selection pane="bottomRight" activeCell="E7" sqref="E7"/>
    </sheetView>
  </sheetViews>
  <sheetFormatPr defaultColWidth="9.16666666666667" defaultRowHeight="14.25"/>
  <cols>
    <col min="1" max="1" width="50.625" style="159" customWidth="1"/>
    <col min="2" max="2" width="20.625" style="230" customWidth="1"/>
    <col min="3" max="5" width="11.25" style="161" customWidth="1"/>
    <col min="6" max="251" width="9.16666666666667" style="161" customWidth="1"/>
    <col min="252" max="16384" width="9.16666666666667" style="161"/>
  </cols>
  <sheetData>
    <row r="1" s="159" customFormat="1" ht="30" customHeight="1" spans="1:254">
      <c r="A1" s="162" t="s">
        <v>1902</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row>
    <row r="2" s="179" customFormat="1" ht="18" customHeight="1" spans="1:2">
      <c r="A2" s="190" t="s">
        <v>35</v>
      </c>
      <c r="B2" s="226"/>
    </row>
    <row r="3" s="229" customFormat="1" ht="18" customHeight="1" spans="1:2">
      <c r="A3" s="167" t="s">
        <v>36</v>
      </c>
      <c r="B3" s="167" t="s">
        <v>37</v>
      </c>
    </row>
    <row r="4" s="179" customFormat="1" ht="18" customHeight="1" spans="1:2">
      <c r="A4" s="167" t="s">
        <v>1903</v>
      </c>
      <c r="B4" s="202">
        <f>SUM(B5,B55)</f>
        <v>797802</v>
      </c>
    </row>
    <row r="5" s="179" customFormat="1" ht="18" customHeight="1" spans="1:2">
      <c r="A5" s="203" t="s">
        <v>1904</v>
      </c>
      <c r="B5" s="202">
        <f>SUM(B6,B9:B16,B22:B23,B26:B29,B32:B34,B37:B41,B44:B45,B53:B54)</f>
        <v>745321</v>
      </c>
    </row>
    <row r="6" s="179" customFormat="1" ht="18" customHeight="1" spans="1:2">
      <c r="A6" s="203" t="s">
        <v>1905</v>
      </c>
      <c r="B6" s="202">
        <f>SUM(B7:B8)</f>
        <v>0</v>
      </c>
    </row>
    <row r="7" s="179" customFormat="1" ht="18" customHeight="1" spans="1:2">
      <c r="A7" s="174" t="s">
        <v>1906</v>
      </c>
      <c r="B7" s="202">
        <v>0</v>
      </c>
    </row>
    <row r="8" s="179" customFormat="1" ht="18" customHeight="1" spans="1:2">
      <c r="A8" s="174" t="s">
        <v>1907</v>
      </c>
      <c r="B8" s="202">
        <v>0</v>
      </c>
    </row>
    <row r="9" s="179" customFormat="1" ht="18" customHeight="1" spans="1:2">
      <c r="A9" s="203" t="s">
        <v>1908</v>
      </c>
      <c r="B9" s="202">
        <v>0</v>
      </c>
    </row>
    <row r="10" s="179" customFormat="1" ht="18" customHeight="1" spans="1:2">
      <c r="A10" s="203" t="s">
        <v>1909</v>
      </c>
      <c r="B10" s="202">
        <v>0</v>
      </c>
    </row>
    <row r="11" s="179" customFormat="1" ht="18" customHeight="1" spans="1:2">
      <c r="A11" s="203" t="s">
        <v>1910</v>
      </c>
      <c r="B11" s="202">
        <v>0</v>
      </c>
    </row>
    <row r="12" s="179" customFormat="1" ht="18" customHeight="1" spans="1:2">
      <c r="A12" s="203" t="s">
        <v>1911</v>
      </c>
      <c r="B12" s="202">
        <v>0</v>
      </c>
    </row>
    <row r="13" s="179" customFormat="1" ht="18" customHeight="1" spans="1:2">
      <c r="A13" s="203" t="s">
        <v>1912</v>
      </c>
      <c r="B13" s="202">
        <v>0</v>
      </c>
    </row>
    <row r="14" s="179" customFormat="1" ht="18" customHeight="1" spans="1:2">
      <c r="A14" s="203" t="s">
        <v>1913</v>
      </c>
      <c r="B14" s="202">
        <v>0</v>
      </c>
    </row>
    <row r="15" s="179" customFormat="1" ht="18" customHeight="1" spans="1:2">
      <c r="A15" s="203" t="s">
        <v>1914</v>
      </c>
      <c r="B15" s="202">
        <v>0</v>
      </c>
    </row>
    <row r="16" s="179" customFormat="1" ht="18" customHeight="1" spans="1:2">
      <c r="A16" s="203" t="s">
        <v>1915</v>
      </c>
      <c r="B16" s="202">
        <f>SUM(B17:B21)</f>
        <v>717789</v>
      </c>
    </row>
    <row r="17" s="179" customFormat="1" ht="18" customHeight="1" spans="1:2">
      <c r="A17" s="174" t="s">
        <v>1916</v>
      </c>
      <c r="B17" s="202">
        <v>649117</v>
      </c>
    </row>
    <row r="18" s="179" customFormat="1" ht="18" customHeight="1" spans="1:2">
      <c r="A18" s="174" t="s">
        <v>1917</v>
      </c>
      <c r="B18" s="202">
        <v>3127</v>
      </c>
    </row>
    <row r="19" s="179" customFormat="1" ht="18" customHeight="1" spans="1:2">
      <c r="A19" s="174" t="s">
        <v>1918</v>
      </c>
      <c r="B19" s="202">
        <v>56420</v>
      </c>
    </row>
    <row r="20" s="179" customFormat="1" ht="18" customHeight="1" spans="1:2">
      <c r="A20" s="174" t="s">
        <v>1919</v>
      </c>
      <c r="B20" s="202">
        <v>-6256</v>
      </c>
    </row>
    <row r="21" s="179" customFormat="1" ht="18" customHeight="1" spans="1:2">
      <c r="A21" s="174" t="s">
        <v>1920</v>
      </c>
      <c r="B21" s="202">
        <v>15381</v>
      </c>
    </row>
    <row r="22" s="179" customFormat="1" ht="18" customHeight="1" spans="1:2">
      <c r="A22" s="203" t="s">
        <v>1921</v>
      </c>
      <c r="B22" s="202">
        <v>0</v>
      </c>
    </row>
    <row r="23" s="179" customFormat="1" ht="18" customHeight="1" spans="1:2">
      <c r="A23" s="203" t="s">
        <v>1922</v>
      </c>
      <c r="B23" s="202">
        <f>SUM(B24:B25)</f>
        <v>0</v>
      </c>
    </row>
    <row r="24" s="179" customFormat="1" ht="18" customHeight="1" spans="1:2">
      <c r="A24" s="174" t="s">
        <v>1923</v>
      </c>
      <c r="B24" s="202">
        <v>0</v>
      </c>
    </row>
    <row r="25" s="179" customFormat="1" ht="18" customHeight="1" spans="1:2">
      <c r="A25" s="174" t="s">
        <v>1924</v>
      </c>
      <c r="B25" s="202">
        <v>0</v>
      </c>
    </row>
    <row r="26" s="179" customFormat="1" ht="18" customHeight="1" spans="1:2">
      <c r="A26" s="203" t="s">
        <v>1925</v>
      </c>
      <c r="B26" s="202">
        <v>0</v>
      </c>
    </row>
    <row r="27" s="179" customFormat="1" ht="18" customHeight="1" spans="1:2">
      <c r="A27" s="203" t="s">
        <v>1926</v>
      </c>
      <c r="B27" s="202">
        <v>0</v>
      </c>
    </row>
    <row r="28" s="179" customFormat="1" ht="18" customHeight="1" spans="1:2">
      <c r="A28" s="203" t="s">
        <v>1927</v>
      </c>
      <c r="B28" s="202">
        <v>0</v>
      </c>
    </row>
    <row r="29" s="179" customFormat="1" ht="18" customHeight="1" spans="1:2">
      <c r="A29" s="203" t="s">
        <v>1928</v>
      </c>
      <c r="B29" s="202">
        <f>SUM(B30:B31)</f>
        <v>0</v>
      </c>
    </row>
    <row r="30" s="179" customFormat="1" ht="18" customHeight="1" spans="1:2">
      <c r="A30" s="174" t="s">
        <v>1929</v>
      </c>
      <c r="B30" s="202">
        <v>0</v>
      </c>
    </row>
    <row r="31" s="179" customFormat="1" ht="18" customHeight="1" spans="1:2">
      <c r="A31" s="174" t="s">
        <v>1930</v>
      </c>
      <c r="B31" s="202">
        <v>0</v>
      </c>
    </row>
    <row r="32" s="179" customFormat="1" ht="18" customHeight="1" spans="1:2">
      <c r="A32" s="203" t="s">
        <v>1931</v>
      </c>
      <c r="B32" s="202">
        <v>21624</v>
      </c>
    </row>
    <row r="33" s="179" customFormat="1" ht="18" customHeight="1" spans="1:2">
      <c r="A33" s="203" t="s">
        <v>1932</v>
      </c>
      <c r="B33" s="202">
        <v>0</v>
      </c>
    </row>
    <row r="34" s="159" customFormat="1" ht="17" customHeight="1" spans="1:2">
      <c r="A34" s="203" t="s">
        <v>1933</v>
      </c>
      <c r="B34" s="202">
        <f>SUM(B35:B36)</f>
        <v>0</v>
      </c>
    </row>
    <row r="35" spans="1:2">
      <c r="A35" s="174" t="s">
        <v>1934</v>
      </c>
      <c r="B35" s="202">
        <v>0</v>
      </c>
    </row>
    <row r="36" spans="1:2">
      <c r="A36" s="174" t="s">
        <v>1935</v>
      </c>
      <c r="B36" s="202">
        <v>0</v>
      </c>
    </row>
    <row r="37" spans="1:2">
      <c r="A37" s="203" t="s">
        <v>1936</v>
      </c>
      <c r="B37" s="202">
        <v>0</v>
      </c>
    </row>
    <row r="38" spans="1:2">
      <c r="A38" s="203" t="s">
        <v>1937</v>
      </c>
      <c r="B38" s="202">
        <v>0</v>
      </c>
    </row>
    <row r="39" spans="1:2">
      <c r="A39" s="203" t="s">
        <v>1938</v>
      </c>
      <c r="B39" s="202">
        <v>0</v>
      </c>
    </row>
    <row r="40" spans="1:2">
      <c r="A40" s="203" t="s">
        <v>1939</v>
      </c>
      <c r="B40" s="202">
        <v>0</v>
      </c>
    </row>
    <row r="41" spans="1:2">
      <c r="A41" s="203" t="s">
        <v>1940</v>
      </c>
      <c r="B41" s="202">
        <f>SUM(B42:B43)</f>
        <v>0</v>
      </c>
    </row>
    <row r="42" spans="1:2">
      <c r="A42" s="174" t="s">
        <v>1941</v>
      </c>
      <c r="B42" s="202">
        <v>0</v>
      </c>
    </row>
    <row r="43" spans="1:2">
      <c r="A43" s="174" t="s">
        <v>1942</v>
      </c>
      <c r="B43" s="202">
        <v>0</v>
      </c>
    </row>
    <row r="44" spans="1:2">
      <c r="A44" s="203" t="s">
        <v>1943</v>
      </c>
      <c r="B44" s="202">
        <v>5908</v>
      </c>
    </row>
    <row r="45" spans="1:2">
      <c r="A45" s="203" t="s">
        <v>1944</v>
      </c>
      <c r="B45" s="202">
        <f>SUM(B46:B52)</f>
        <v>0</v>
      </c>
    </row>
    <row r="46" spans="1:2">
      <c r="A46" s="174" t="s">
        <v>1945</v>
      </c>
      <c r="B46" s="202">
        <v>0</v>
      </c>
    </row>
    <row r="47" spans="1:2">
      <c r="A47" s="174" t="s">
        <v>1946</v>
      </c>
      <c r="B47" s="202">
        <v>0</v>
      </c>
    </row>
    <row r="48" spans="1:2">
      <c r="A48" s="174" t="s">
        <v>1947</v>
      </c>
      <c r="B48" s="202">
        <v>0</v>
      </c>
    </row>
    <row r="49" spans="1:2">
      <c r="A49" s="174" t="s">
        <v>1948</v>
      </c>
      <c r="B49" s="202">
        <v>0</v>
      </c>
    </row>
    <row r="50" spans="1:2">
      <c r="A50" s="174" t="s">
        <v>1949</v>
      </c>
      <c r="B50" s="202">
        <v>0</v>
      </c>
    </row>
    <row r="51" spans="1:2">
      <c r="A51" s="174" t="s">
        <v>1950</v>
      </c>
      <c r="B51" s="202">
        <v>0</v>
      </c>
    </row>
    <row r="52" spans="1:2">
      <c r="A52" s="174" t="s">
        <v>1951</v>
      </c>
      <c r="B52" s="206">
        <v>0</v>
      </c>
    </row>
    <row r="53" spans="1:2">
      <c r="A53" s="231" t="s">
        <v>1952</v>
      </c>
      <c r="B53" s="202">
        <v>0</v>
      </c>
    </row>
    <row r="54" spans="1:2">
      <c r="A54" s="203" t="s">
        <v>1953</v>
      </c>
      <c r="B54" s="207">
        <v>0</v>
      </c>
    </row>
    <row r="55" spans="1:2">
      <c r="A55" s="203" t="s">
        <v>1954</v>
      </c>
      <c r="B55" s="202">
        <f>SUM(B56:B58,B62:B67,B70:B71)</f>
        <v>52481</v>
      </c>
    </row>
    <row r="56" spans="1:2">
      <c r="A56" s="203" t="s">
        <v>1955</v>
      </c>
      <c r="B56" s="202">
        <v>0</v>
      </c>
    </row>
    <row r="57" spans="1:2">
      <c r="A57" s="203" t="s">
        <v>1956</v>
      </c>
      <c r="B57" s="202">
        <v>0</v>
      </c>
    </row>
    <row r="58" spans="1:2">
      <c r="A58" s="203" t="s">
        <v>1957</v>
      </c>
      <c r="B58" s="202">
        <f>SUM(B59:B61)</f>
        <v>8656</v>
      </c>
    </row>
    <row r="59" spans="1:2">
      <c r="A59" s="174" t="s">
        <v>1958</v>
      </c>
      <c r="B59" s="202">
        <v>0</v>
      </c>
    </row>
    <row r="60" spans="1:2">
      <c r="A60" s="174" t="s">
        <v>1959</v>
      </c>
      <c r="B60" s="202">
        <v>8636</v>
      </c>
    </row>
    <row r="61" spans="1:2">
      <c r="A61" s="174" t="s">
        <v>1960</v>
      </c>
      <c r="B61" s="202">
        <v>20</v>
      </c>
    </row>
    <row r="62" spans="1:2">
      <c r="A62" s="203" t="s">
        <v>1961</v>
      </c>
      <c r="B62" s="202">
        <v>0</v>
      </c>
    </row>
    <row r="63" spans="1:2">
      <c r="A63" s="203" t="s">
        <v>1962</v>
      </c>
      <c r="B63" s="202">
        <v>0</v>
      </c>
    </row>
    <row r="64" spans="1:2">
      <c r="A64" s="203" t="s">
        <v>1963</v>
      </c>
      <c r="B64" s="202">
        <v>0</v>
      </c>
    </row>
    <row r="65" spans="1:2">
      <c r="A65" s="203" t="s">
        <v>1964</v>
      </c>
      <c r="B65" s="202">
        <v>0</v>
      </c>
    </row>
    <row r="66" spans="1:2">
      <c r="A66" s="203" t="s">
        <v>1965</v>
      </c>
      <c r="B66" s="202">
        <v>0</v>
      </c>
    </row>
    <row r="67" spans="1:2">
      <c r="A67" s="203" t="s">
        <v>1966</v>
      </c>
      <c r="B67" s="202">
        <f>SUM(B68:B69)</f>
        <v>0</v>
      </c>
    </row>
    <row r="68" spans="1:2">
      <c r="A68" s="174" t="s">
        <v>1967</v>
      </c>
      <c r="B68" s="202">
        <v>0</v>
      </c>
    </row>
    <row r="69" spans="1:2">
      <c r="A69" s="174" t="s">
        <v>1968</v>
      </c>
      <c r="B69" s="202">
        <v>0</v>
      </c>
    </row>
    <row r="70" spans="1:2">
      <c r="A70" s="203" t="s">
        <v>1969</v>
      </c>
      <c r="B70" s="202">
        <v>0</v>
      </c>
    </row>
    <row r="71" spans="1:2">
      <c r="A71" s="203" t="s">
        <v>1970</v>
      </c>
      <c r="B71" s="202">
        <f>SUM(B72:B73)</f>
        <v>43825</v>
      </c>
    </row>
    <row r="72" spans="1:2">
      <c r="A72" s="174" t="s">
        <v>1971</v>
      </c>
      <c r="B72" s="202">
        <v>43825</v>
      </c>
    </row>
    <row r="73" spans="1:2">
      <c r="A73" s="174" t="s">
        <v>1972</v>
      </c>
      <c r="B73" s="202">
        <v>0</v>
      </c>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A2:B2"/>
  </mergeCells>
  <printOptions horizontalCentered="1"/>
  <pageMargins left="0.747916666666667" right="0.707638888888889" top="0.707638888888889" bottom="0.511805555555556" header="0" footer="0"/>
  <pageSetup paperSize="9" scale="98" orientation="portrait" blackAndWhite="1"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68"/>
  <sheetViews>
    <sheetView showGridLines="0" showZeros="0" workbookViewId="0">
      <selection activeCell="F242" sqref="F242"/>
    </sheetView>
  </sheetViews>
  <sheetFormatPr defaultColWidth="9.16666666666667" defaultRowHeight="14.25"/>
  <cols>
    <col min="1" max="1" width="50.625" style="159" customWidth="1"/>
    <col min="2" max="2" width="20.625" style="159" customWidth="1"/>
    <col min="3" max="4" width="10" style="161" customWidth="1"/>
    <col min="5" max="5" width="7.375" style="161" customWidth="1"/>
    <col min="6" max="243" width="9.16666666666667" style="161" customWidth="1"/>
    <col min="244" max="16384" width="9.16666666666667" style="161"/>
  </cols>
  <sheetData>
    <row r="1" s="159" customFormat="1" ht="30" customHeight="1" spans="1:254">
      <c r="A1" s="162" t="s">
        <v>1973</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row>
    <row r="2" s="179" customFormat="1" ht="18" customHeight="1" spans="1:2">
      <c r="A2" s="190" t="s">
        <v>35</v>
      </c>
      <c r="B2" s="226"/>
    </row>
    <row r="3" s="229" customFormat="1" ht="18" customHeight="1" spans="1:2">
      <c r="A3" s="167" t="s">
        <v>36</v>
      </c>
      <c r="B3" s="167" t="s">
        <v>37</v>
      </c>
    </row>
    <row r="4" s="179" customFormat="1" ht="18" customHeight="1" spans="1:2">
      <c r="A4" s="167" t="s">
        <v>1974</v>
      </c>
      <c r="B4" s="202">
        <f>SUM(B5,B13,B29,B41,B52,B110,B134,B178,B183,B187,B214,B231,B248)</f>
        <v>1744676</v>
      </c>
    </row>
    <row r="5" s="179" customFormat="1" ht="18" customHeight="1" spans="1:2">
      <c r="A5" s="203" t="s">
        <v>989</v>
      </c>
      <c r="B5" s="202">
        <f>B6</f>
        <v>0</v>
      </c>
    </row>
    <row r="6" s="179" customFormat="1" ht="18" customHeight="1" spans="1:2">
      <c r="A6" s="203" t="s">
        <v>1975</v>
      </c>
      <c r="B6" s="202">
        <f>SUM(B7:B12)</f>
        <v>0</v>
      </c>
    </row>
    <row r="7" s="179" customFormat="1" ht="18" customHeight="1" spans="1:2">
      <c r="A7" s="174" t="s">
        <v>1976</v>
      </c>
      <c r="B7" s="202">
        <v>0</v>
      </c>
    </row>
    <row r="8" s="179" customFormat="1" ht="18" customHeight="1" spans="1:2">
      <c r="A8" s="174" t="s">
        <v>1977</v>
      </c>
      <c r="B8" s="202">
        <v>0</v>
      </c>
    </row>
    <row r="9" s="179" customFormat="1" ht="18" customHeight="1" spans="1:2">
      <c r="A9" s="174" t="s">
        <v>1978</v>
      </c>
      <c r="B9" s="202">
        <v>0</v>
      </c>
    </row>
    <row r="10" s="179" customFormat="1" ht="18" customHeight="1" spans="1:2">
      <c r="A10" s="174" t="s">
        <v>1979</v>
      </c>
      <c r="B10" s="202">
        <v>0</v>
      </c>
    </row>
    <row r="11" s="179" customFormat="1" ht="18" customHeight="1" spans="1:2">
      <c r="A11" s="174" t="s">
        <v>1980</v>
      </c>
      <c r="B11" s="202">
        <v>0</v>
      </c>
    </row>
    <row r="12" s="179" customFormat="1" ht="18" customHeight="1" spans="1:2">
      <c r="A12" s="174" t="s">
        <v>1981</v>
      </c>
      <c r="B12" s="202">
        <v>0</v>
      </c>
    </row>
    <row r="13" s="179" customFormat="1" ht="18" customHeight="1" spans="1:2">
      <c r="A13" s="203" t="s">
        <v>1038</v>
      </c>
      <c r="B13" s="202">
        <f>SUM(B14,B20,B26)</f>
        <v>26</v>
      </c>
    </row>
    <row r="14" s="179" customFormat="1" ht="18" customHeight="1" spans="1:2">
      <c r="A14" s="203" t="s">
        <v>1982</v>
      </c>
      <c r="B14" s="202">
        <f>SUM(B15:B19)</f>
        <v>26</v>
      </c>
    </row>
    <row r="15" s="179" customFormat="1" ht="18" customHeight="1" spans="1:2">
      <c r="A15" s="174" t="s">
        <v>1983</v>
      </c>
      <c r="B15" s="202">
        <v>0</v>
      </c>
    </row>
    <row r="16" s="179" customFormat="1" ht="18" customHeight="1" spans="1:2">
      <c r="A16" s="174" t="s">
        <v>1984</v>
      </c>
      <c r="B16" s="202">
        <v>26</v>
      </c>
    </row>
    <row r="17" s="179" customFormat="1" ht="18" customHeight="1" spans="1:2">
      <c r="A17" s="174" t="s">
        <v>1985</v>
      </c>
      <c r="B17" s="202">
        <v>0</v>
      </c>
    </row>
    <row r="18" s="179" customFormat="1" ht="18" customHeight="1" spans="1:2">
      <c r="A18" s="174" t="s">
        <v>1986</v>
      </c>
      <c r="B18" s="202">
        <v>0</v>
      </c>
    </row>
    <row r="19" s="179" customFormat="1" ht="18" customHeight="1" spans="1:2">
      <c r="A19" s="174" t="s">
        <v>1987</v>
      </c>
      <c r="B19" s="202">
        <v>0</v>
      </c>
    </row>
    <row r="20" s="179" customFormat="1" ht="18" customHeight="1" spans="1:2">
      <c r="A20" s="203" t="s">
        <v>1988</v>
      </c>
      <c r="B20" s="202">
        <f>SUM(B21:B25)</f>
        <v>0</v>
      </c>
    </row>
    <row r="21" s="179" customFormat="1" ht="18" customHeight="1" spans="1:2">
      <c r="A21" s="174" t="s">
        <v>1989</v>
      </c>
      <c r="B21" s="202">
        <v>0</v>
      </c>
    </row>
    <row r="22" s="179" customFormat="1" ht="18" customHeight="1" spans="1:2">
      <c r="A22" s="174" t="s">
        <v>1990</v>
      </c>
      <c r="B22" s="202">
        <v>0</v>
      </c>
    </row>
    <row r="23" s="179" customFormat="1" ht="18" customHeight="1" spans="1:2">
      <c r="A23" s="174" t="s">
        <v>1991</v>
      </c>
      <c r="B23" s="202">
        <v>0</v>
      </c>
    </row>
    <row r="24" s="179" customFormat="1" ht="18" customHeight="1" spans="1:2">
      <c r="A24" s="174" t="s">
        <v>1992</v>
      </c>
      <c r="B24" s="202">
        <v>0</v>
      </c>
    </row>
    <row r="25" s="179" customFormat="1" ht="18" customHeight="1" spans="1:2">
      <c r="A25" s="174" t="s">
        <v>1993</v>
      </c>
      <c r="B25" s="202">
        <v>0</v>
      </c>
    </row>
    <row r="26" s="179" customFormat="1" ht="18" customHeight="1" spans="1:2">
      <c r="A26" s="203" t="s">
        <v>1994</v>
      </c>
      <c r="B26" s="202">
        <f>SUM(B27:B28)</f>
        <v>0</v>
      </c>
    </row>
    <row r="27" s="179" customFormat="1" ht="18" customHeight="1" spans="1:2">
      <c r="A27" s="174" t="s">
        <v>1995</v>
      </c>
      <c r="B27" s="202">
        <v>0</v>
      </c>
    </row>
    <row r="28" s="179" customFormat="1" ht="18" customHeight="1" spans="1:2">
      <c r="A28" s="174" t="s">
        <v>1996</v>
      </c>
      <c r="B28" s="202">
        <v>0</v>
      </c>
    </row>
    <row r="29" s="179" customFormat="1" ht="18" customHeight="1" spans="1:2">
      <c r="A29" s="203" t="s">
        <v>1080</v>
      </c>
      <c r="B29" s="202">
        <f>SUM(B30,B34,B38)</f>
        <v>411</v>
      </c>
    </row>
    <row r="30" s="179" customFormat="1" ht="18" customHeight="1" spans="1:2">
      <c r="A30" s="203" t="s">
        <v>1997</v>
      </c>
      <c r="B30" s="202">
        <f>SUM(B31:B33)</f>
        <v>411</v>
      </c>
    </row>
    <row r="31" s="179" customFormat="1" ht="18" customHeight="1" spans="1:2">
      <c r="A31" s="174" t="s">
        <v>1998</v>
      </c>
      <c r="B31" s="202">
        <v>233</v>
      </c>
    </row>
    <row r="32" s="179" customFormat="1" ht="18" customHeight="1" spans="1:2">
      <c r="A32" s="174" t="s">
        <v>1999</v>
      </c>
      <c r="B32" s="202">
        <v>178</v>
      </c>
    </row>
    <row r="33" s="179" customFormat="1" ht="18" customHeight="1" spans="1:2">
      <c r="A33" s="174" t="s">
        <v>2000</v>
      </c>
      <c r="B33" s="202">
        <v>0</v>
      </c>
    </row>
    <row r="34" s="179" customFormat="1" ht="18" customHeight="1" spans="1:2">
      <c r="A34" s="203" t="s">
        <v>2001</v>
      </c>
      <c r="B34" s="202">
        <f>SUM(B35:B37)</f>
        <v>0</v>
      </c>
    </row>
    <row r="35" s="179" customFormat="1" ht="18" customHeight="1" spans="1:2">
      <c r="A35" s="174" t="s">
        <v>1998</v>
      </c>
      <c r="B35" s="202">
        <v>0</v>
      </c>
    </row>
    <row r="36" s="179" customFormat="1" ht="18" customHeight="1" spans="1:2">
      <c r="A36" s="174" t="s">
        <v>1999</v>
      </c>
      <c r="B36" s="202">
        <v>0</v>
      </c>
    </row>
    <row r="37" s="179" customFormat="1" ht="18" customHeight="1" spans="1:2">
      <c r="A37" s="174" t="s">
        <v>2002</v>
      </c>
      <c r="B37" s="202">
        <v>0</v>
      </c>
    </row>
    <row r="38" s="179" customFormat="1" ht="18" customHeight="1" spans="1:2">
      <c r="A38" s="203" t="s">
        <v>2003</v>
      </c>
      <c r="B38" s="202">
        <f>SUM(B39:B40)</f>
        <v>0</v>
      </c>
    </row>
    <row r="39" s="179" customFormat="1" ht="18" customHeight="1" spans="1:2">
      <c r="A39" s="174" t="s">
        <v>1999</v>
      </c>
      <c r="B39" s="202">
        <v>0</v>
      </c>
    </row>
    <row r="40" s="179" customFormat="1" ht="18" customHeight="1" spans="1:2">
      <c r="A40" s="174" t="s">
        <v>2004</v>
      </c>
      <c r="B40" s="202">
        <v>0</v>
      </c>
    </row>
    <row r="41" s="179" customFormat="1" ht="18" customHeight="1" spans="1:2">
      <c r="A41" s="203" t="s">
        <v>1254</v>
      </c>
      <c r="B41" s="202">
        <f>SUM(B42,B47)</f>
        <v>0</v>
      </c>
    </row>
    <row r="42" s="179" customFormat="1" ht="18" customHeight="1" spans="1:2">
      <c r="A42" s="203" t="s">
        <v>2005</v>
      </c>
      <c r="B42" s="202">
        <f>SUM(B43:B46)</f>
        <v>0</v>
      </c>
    </row>
    <row r="43" s="179" customFormat="1" ht="18" customHeight="1" spans="1:2">
      <c r="A43" s="174" t="s">
        <v>2006</v>
      </c>
      <c r="B43" s="202">
        <v>0</v>
      </c>
    </row>
    <row r="44" s="179" customFormat="1" ht="18" customHeight="1" spans="1:2">
      <c r="A44" s="174" t="s">
        <v>2007</v>
      </c>
      <c r="B44" s="202">
        <v>0</v>
      </c>
    </row>
    <row r="45" s="179" customFormat="1" ht="18" customHeight="1" spans="1:2">
      <c r="A45" s="174" t="s">
        <v>2008</v>
      </c>
      <c r="B45" s="202">
        <v>0</v>
      </c>
    </row>
    <row r="46" s="179" customFormat="1" ht="18" customHeight="1" spans="1:2">
      <c r="A46" s="174" t="s">
        <v>2009</v>
      </c>
      <c r="B46" s="202">
        <v>0</v>
      </c>
    </row>
    <row r="47" s="179" customFormat="1" ht="18" customHeight="1" spans="1:2">
      <c r="A47" s="203" t="s">
        <v>2010</v>
      </c>
      <c r="B47" s="202">
        <f>SUM(B48:B51)</f>
        <v>0</v>
      </c>
    </row>
    <row r="48" s="179" customFormat="1" ht="18" customHeight="1" spans="1:2">
      <c r="A48" s="174" t="s">
        <v>2011</v>
      </c>
      <c r="B48" s="202">
        <v>0</v>
      </c>
    </row>
    <row r="49" s="179" customFormat="1" ht="18" customHeight="1" spans="1:2">
      <c r="A49" s="174" t="s">
        <v>2012</v>
      </c>
      <c r="B49" s="202">
        <v>0</v>
      </c>
    </row>
    <row r="50" s="179" customFormat="1" ht="18" customHeight="1" spans="1:2">
      <c r="A50" s="174" t="s">
        <v>2013</v>
      </c>
      <c r="B50" s="202">
        <v>0</v>
      </c>
    </row>
    <row r="51" s="179" customFormat="1" ht="18" customHeight="1" spans="1:2">
      <c r="A51" s="174" t="s">
        <v>2014</v>
      </c>
      <c r="B51" s="202">
        <v>0</v>
      </c>
    </row>
    <row r="52" s="179" customFormat="1" ht="18" customHeight="1" spans="1:2">
      <c r="A52" s="203" t="s">
        <v>1323</v>
      </c>
      <c r="B52" s="202">
        <f>SUM(B53,B69,B73:B74,B80,B84,B88,B92,B98,B101)</f>
        <v>915544</v>
      </c>
    </row>
    <row r="53" s="179" customFormat="1" ht="18" customHeight="1" spans="1:2">
      <c r="A53" s="203" t="s">
        <v>2015</v>
      </c>
      <c r="B53" s="202">
        <f>SUM(B54:B68)</f>
        <v>481643</v>
      </c>
    </row>
    <row r="54" s="159" customFormat="1" ht="17" customHeight="1" spans="1:2">
      <c r="A54" s="174" t="s">
        <v>2016</v>
      </c>
      <c r="B54" s="202">
        <v>88460</v>
      </c>
    </row>
    <row r="55" spans="1:2">
      <c r="A55" s="174" t="s">
        <v>2017</v>
      </c>
      <c r="B55" s="202">
        <v>0</v>
      </c>
    </row>
    <row r="56" spans="1:2">
      <c r="A56" s="174" t="s">
        <v>2018</v>
      </c>
      <c r="B56" s="202">
        <v>262240</v>
      </c>
    </row>
    <row r="57" spans="1:2">
      <c r="A57" s="174" t="s">
        <v>2019</v>
      </c>
      <c r="B57" s="202">
        <v>10354</v>
      </c>
    </row>
    <row r="58" spans="1:2">
      <c r="A58" s="174" t="s">
        <v>2020</v>
      </c>
      <c r="B58" s="202">
        <v>4998</v>
      </c>
    </row>
    <row r="59" spans="1:2">
      <c r="A59" s="174" t="s">
        <v>2021</v>
      </c>
      <c r="B59" s="202">
        <v>21</v>
      </c>
    </row>
    <row r="60" spans="1:2">
      <c r="A60" s="174" t="s">
        <v>2022</v>
      </c>
      <c r="B60" s="202">
        <v>0</v>
      </c>
    </row>
    <row r="61" spans="1:2">
      <c r="A61" s="174" t="s">
        <v>2023</v>
      </c>
      <c r="B61" s="202">
        <v>0</v>
      </c>
    </row>
    <row r="62" spans="1:2">
      <c r="A62" s="174" t="s">
        <v>2024</v>
      </c>
      <c r="B62" s="202">
        <v>0</v>
      </c>
    </row>
    <row r="63" spans="1:2">
      <c r="A63" s="174" t="s">
        <v>2025</v>
      </c>
      <c r="B63" s="202">
        <v>0</v>
      </c>
    </row>
    <row r="64" spans="1:2">
      <c r="A64" s="174" t="s">
        <v>1618</v>
      </c>
      <c r="B64" s="202">
        <v>0</v>
      </c>
    </row>
    <row r="65" spans="1:2">
      <c r="A65" s="174" t="s">
        <v>2026</v>
      </c>
      <c r="B65" s="202">
        <v>0</v>
      </c>
    </row>
    <row r="66" spans="1:2">
      <c r="A66" s="174" t="s">
        <v>2027</v>
      </c>
      <c r="B66" s="202">
        <v>0</v>
      </c>
    </row>
    <row r="67" spans="1:2">
      <c r="A67" s="174" t="s">
        <v>2028</v>
      </c>
      <c r="B67" s="202">
        <v>346</v>
      </c>
    </row>
    <row r="68" spans="1:2">
      <c r="A68" s="174" t="s">
        <v>2029</v>
      </c>
      <c r="B68" s="202">
        <v>115224</v>
      </c>
    </row>
    <row r="69" spans="1:2">
      <c r="A69" s="203" t="s">
        <v>2030</v>
      </c>
      <c r="B69" s="202">
        <f>SUM(B70:B72)</f>
        <v>997</v>
      </c>
    </row>
    <row r="70" spans="1:2">
      <c r="A70" s="174" t="s">
        <v>2016</v>
      </c>
      <c r="B70" s="202">
        <v>997</v>
      </c>
    </row>
    <row r="71" spans="1:2">
      <c r="A71" s="174" t="s">
        <v>2017</v>
      </c>
      <c r="B71" s="202">
        <v>0</v>
      </c>
    </row>
    <row r="72" spans="1:2">
      <c r="A72" s="174" t="s">
        <v>2031</v>
      </c>
      <c r="B72" s="202">
        <v>0</v>
      </c>
    </row>
    <row r="73" spans="1:2">
      <c r="A73" s="203" t="s">
        <v>2032</v>
      </c>
      <c r="B73" s="202">
        <v>0</v>
      </c>
    </row>
    <row r="74" spans="1:2">
      <c r="A74" s="203" t="s">
        <v>2033</v>
      </c>
      <c r="B74" s="202">
        <f>SUM(B75:B79)</f>
        <v>5718</v>
      </c>
    </row>
    <row r="75" spans="1:2">
      <c r="A75" s="174" t="s">
        <v>2034</v>
      </c>
      <c r="B75" s="202">
        <v>2312</v>
      </c>
    </row>
    <row r="76" spans="1:2">
      <c r="A76" s="174" t="s">
        <v>2035</v>
      </c>
      <c r="B76" s="202">
        <v>3305</v>
      </c>
    </row>
    <row r="77" spans="1:2">
      <c r="A77" s="174" t="s">
        <v>2036</v>
      </c>
      <c r="B77" s="202">
        <v>0</v>
      </c>
    </row>
    <row r="78" spans="1:2">
      <c r="A78" s="174" t="s">
        <v>2037</v>
      </c>
      <c r="B78" s="202">
        <v>0</v>
      </c>
    </row>
    <row r="79" spans="1:2">
      <c r="A79" s="174" t="s">
        <v>2038</v>
      </c>
      <c r="B79" s="202">
        <v>101</v>
      </c>
    </row>
    <row r="80" spans="1:2">
      <c r="A80" s="203" t="s">
        <v>2039</v>
      </c>
      <c r="B80" s="202">
        <f>SUM(B81:B83)</f>
        <v>5041</v>
      </c>
    </row>
    <row r="81" spans="1:2">
      <c r="A81" s="174" t="s">
        <v>2040</v>
      </c>
      <c r="B81" s="202">
        <v>4230</v>
      </c>
    </row>
    <row r="82" spans="1:2">
      <c r="A82" s="174" t="s">
        <v>2041</v>
      </c>
      <c r="B82" s="202">
        <v>0</v>
      </c>
    </row>
    <row r="83" spans="1:2">
      <c r="A83" s="174" t="s">
        <v>2042</v>
      </c>
      <c r="B83" s="202">
        <v>811</v>
      </c>
    </row>
    <row r="84" spans="1:2">
      <c r="A84" s="203" t="s">
        <v>2043</v>
      </c>
      <c r="B84" s="202">
        <f>SUM(B85:B87)</f>
        <v>0</v>
      </c>
    </row>
    <row r="85" spans="1:2">
      <c r="A85" s="174" t="s">
        <v>2044</v>
      </c>
      <c r="B85" s="202">
        <v>0</v>
      </c>
    </row>
    <row r="86" spans="1:2">
      <c r="A86" s="174" t="s">
        <v>2045</v>
      </c>
      <c r="B86" s="202">
        <v>0</v>
      </c>
    </row>
    <row r="87" spans="1:2">
      <c r="A87" s="174" t="s">
        <v>2046</v>
      </c>
      <c r="B87" s="202">
        <v>0</v>
      </c>
    </row>
    <row r="88" spans="1:2">
      <c r="A88" s="203" t="s">
        <v>2047</v>
      </c>
      <c r="B88" s="202">
        <f>SUM(B89:B91)</f>
        <v>18840</v>
      </c>
    </row>
    <row r="89" spans="1:2">
      <c r="A89" s="174" t="s">
        <v>2044</v>
      </c>
      <c r="B89" s="202">
        <v>0</v>
      </c>
    </row>
    <row r="90" spans="1:2">
      <c r="A90" s="174" t="s">
        <v>2045</v>
      </c>
      <c r="B90" s="202">
        <v>0</v>
      </c>
    </row>
    <row r="91" spans="1:2">
      <c r="A91" s="174" t="s">
        <v>2048</v>
      </c>
      <c r="B91" s="202">
        <v>18840</v>
      </c>
    </row>
    <row r="92" spans="1:2">
      <c r="A92" s="203" t="s">
        <v>2049</v>
      </c>
      <c r="B92" s="202">
        <f>SUM(B93:B97)</f>
        <v>0</v>
      </c>
    </row>
    <row r="93" spans="1:2">
      <c r="A93" s="174" t="s">
        <v>2050</v>
      </c>
      <c r="B93" s="202">
        <v>0</v>
      </c>
    </row>
    <row r="94" spans="1:2">
      <c r="A94" s="174" t="s">
        <v>2051</v>
      </c>
      <c r="B94" s="202">
        <v>0</v>
      </c>
    </row>
    <row r="95" spans="1:2">
      <c r="A95" s="174" t="s">
        <v>2052</v>
      </c>
      <c r="B95" s="202">
        <v>0</v>
      </c>
    </row>
    <row r="96" spans="1:2">
      <c r="A96" s="174" t="s">
        <v>2053</v>
      </c>
      <c r="B96" s="202">
        <v>0</v>
      </c>
    </row>
    <row r="97" spans="1:2">
      <c r="A97" s="174" t="s">
        <v>2054</v>
      </c>
      <c r="B97" s="202">
        <v>0</v>
      </c>
    </row>
    <row r="98" spans="1:2">
      <c r="A98" s="203" t="s">
        <v>2055</v>
      </c>
      <c r="B98" s="202">
        <f>SUM(B99:B100)</f>
        <v>0</v>
      </c>
    </row>
    <row r="99" spans="1:2">
      <c r="A99" s="174" t="s">
        <v>2056</v>
      </c>
      <c r="B99" s="202">
        <v>0</v>
      </c>
    </row>
    <row r="100" spans="1:2">
      <c r="A100" s="174" t="s">
        <v>2057</v>
      </c>
      <c r="B100" s="202">
        <v>0</v>
      </c>
    </row>
    <row r="101" spans="1:2">
      <c r="A101" s="203" t="s">
        <v>2058</v>
      </c>
      <c r="B101" s="202">
        <f>SUM(B102:B109)</f>
        <v>403305</v>
      </c>
    </row>
    <row r="102" spans="1:2">
      <c r="A102" s="174" t="s">
        <v>2044</v>
      </c>
      <c r="B102" s="202">
        <v>0</v>
      </c>
    </row>
    <row r="103" spans="1:2">
      <c r="A103" s="174" t="s">
        <v>2045</v>
      </c>
      <c r="B103" s="202">
        <v>0</v>
      </c>
    </row>
    <row r="104" spans="1:2">
      <c r="A104" s="174" t="s">
        <v>2059</v>
      </c>
      <c r="B104" s="202">
        <v>0</v>
      </c>
    </row>
    <row r="105" spans="1:2">
      <c r="A105" s="174" t="s">
        <v>2060</v>
      </c>
      <c r="B105" s="202">
        <v>0</v>
      </c>
    </row>
    <row r="106" spans="1:2">
      <c r="A106" s="174" t="s">
        <v>2061</v>
      </c>
      <c r="B106" s="202">
        <v>0</v>
      </c>
    </row>
    <row r="107" spans="1:2">
      <c r="A107" s="174" t="s">
        <v>2062</v>
      </c>
      <c r="B107" s="202">
        <v>0</v>
      </c>
    </row>
    <row r="108" spans="1:2">
      <c r="A108" s="174" t="s">
        <v>2063</v>
      </c>
      <c r="B108" s="202">
        <v>0</v>
      </c>
    </row>
    <row r="109" spans="1:2">
      <c r="A109" s="174" t="s">
        <v>2064</v>
      </c>
      <c r="B109" s="202">
        <v>403305</v>
      </c>
    </row>
    <row r="110" spans="1:2">
      <c r="A110" s="203" t="s">
        <v>1343</v>
      </c>
      <c r="B110" s="202">
        <f>SUM(B111,B116,B121,B126,B129)</f>
        <v>488</v>
      </c>
    </row>
    <row r="111" spans="1:2">
      <c r="A111" s="203" t="s">
        <v>2065</v>
      </c>
      <c r="B111" s="202">
        <f>SUM(B112:B115)</f>
        <v>398</v>
      </c>
    </row>
    <row r="112" spans="1:2">
      <c r="A112" s="174" t="s">
        <v>1999</v>
      </c>
      <c r="B112" s="202">
        <v>398</v>
      </c>
    </row>
    <row r="113" spans="1:2">
      <c r="A113" s="174" t="s">
        <v>2066</v>
      </c>
      <c r="B113" s="202">
        <v>0</v>
      </c>
    </row>
    <row r="114" spans="1:2">
      <c r="A114" s="174" t="s">
        <v>2067</v>
      </c>
      <c r="B114" s="202">
        <v>0</v>
      </c>
    </row>
    <row r="115" spans="1:2">
      <c r="A115" s="174" t="s">
        <v>2068</v>
      </c>
      <c r="B115" s="202">
        <v>0</v>
      </c>
    </row>
    <row r="116" spans="1:2">
      <c r="A116" s="203" t="s">
        <v>2069</v>
      </c>
      <c r="B116" s="202">
        <f>SUM(B117:B120)</f>
        <v>0</v>
      </c>
    </row>
    <row r="117" spans="1:2">
      <c r="A117" s="174" t="s">
        <v>1999</v>
      </c>
      <c r="B117" s="202">
        <v>0</v>
      </c>
    </row>
    <row r="118" spans="1:2">
      <c r="A118" s="174" t="s">
        <v>2066</v>
      </c>
      <c r="B118" s="202">
        <v>0</v>
      </c>
    </row>
    <row r="119" spans="1:2">
      <c r="A119" s="174" t="s">
        <v>2070</v>
      </c>
      <c r="B119" s="202">
        <v>0</v>
      </c>
    </row>
    <row r="120" spans="1:2">
      <c r="A120" s="174" t="s">
        <v>2071</v>
      </c>
      <c r="B120" s="202">
        <v>0</v>
      </c>
    </row>
    <row r="121" spans="1:2">
      <c r="A121" s="203" t="s">
        <v>2072</v>
      </c>
      <c r="B121" s="202">
        <f>SUM(B122:B125)</f>
        <v>90</v>
      </c>
    </row>
    <row r="122" spans="1:2">
      <c r="A122" s="174" t="s">
        <v>1405</v>
      </c>
      <c r="B122" s="202">
        <v>0</v>
      </c>
    </row>
    <row r="123" spans="1:2">
      <c r="A123" s="174" t="s">
        <v>2073</v>
      </c>
      <c r="B123" s="202">
        <v>90</v>
      </c>
    </row>
    <row r="124" spans="1:2">
      <c r="A124" s="174" t="s">
        <v>2074</v>
      </c>
      <c r="B124" s="202">
        <v>0</v>
      </c>
    </row>
    <row r="125" spans="1:2">
      <c r="A125" s="174" t="s">
        <v>2075</v>
      </c>
      <c r="B125" s="202">
        <v>0</v>
      </c>
    </row>
    <row r="126" spans="1:2">
      <c r="A126" s="203" t="s">
        <v>2076</v>
      </c>
      <c r="B126" s="202">
        <f>SUM(B127:B128)</f>
        <v>0</v>
      </c>
    </row>
    <row r="127" spans="1:2">
      <c r="A127" s="174" t="s">
        <v>2077</v>
      </c>
      <c r="B127" s="202">
        <v>0</v>
      </c>
    </row>
    <row r="128" spans="1:2">
      <c r="A128" s="174" t="s">
        <v>2078</v>
      </c>
      <c r="B128" s="202">
        <v>0</v>
      </c>
    </row>
    <row r="129" spans="1:2">
      <c r="A129" s="203" t="s">
        <v>2079</v>
      </c>
      <c r="B129" s="202">
        <f>SUM(B130:B133)</f>
        <v>0</v>
      </c>
    </row>
    <row r="130" spans="1:2">
      <c r="A130" s="174" t="s">
        <v>2080</v>
      </c>
      <c r="B130" s="202">
        <v>0</v>
      </c>
    </row>
    <row r="131" spans="1:2">
      <c r="A131" s="174" t="s">
        <v>2081</v>
      </c>
      <c r="B131" s="202">
        <v>0</v>
      </c>
    </row>
    <row r="132" spans="1:2">
      <c r="A132" s="174" t="s">
        <v>2082</v>
      </c>
      <c r="B132" s="202">
        <v>0</v>
      </c>
    </row>
    <row r="133" spans="1:2">
      <c r="A133" s="174" t="s">
        <v>2083</v>
      </c>
      <c r="B133" s="202">
        <v>0</v>
      </c>
    </row>
    <row r="134" spans="1:2">
      <c r="A134" s="203" t="s">
        <v>1434</v>
      </c>
      <c r="B134" s="202">
        <f>SUM(B135,B140,B145,B154,B161,B171,B174,B177)</f>
        <v>2558</v>
      </c>
    </row>
    <row r="135" spans="1:2">
      <c r="A135" s="203" t="s">
        <v>2084</v>
      </c>
      <c r="B135" s="202">
        <f>SUM(B136:B139)</f>
        <v>0</v>
      </c>
    </row>
    <row r="136" spans="1:2">
      <c r="A136" s="174" t="s">
        <v>1436</v>
      </c>
      <c r="B136" s="202">
        <v>0</v>
      </c>
    </row>
    <row r="137" spans="1:2">
      <c r="A137" s="174" t="s">
        <v>1437</v>
      </c>
      <c r="B137" s="202">
        <v>0</v>
      </c>
    </row>
    <row r="138" spans="1:2">
      <c r="A138" s="174" t="s">
        <v>2085</v>
      </c>
      <c r="B138" s="202">
        <v>0</v>
      </c>
    </row>
    <row r="139" spans="1:2">
      <c r="A139" s="174" t="s">
        <v>2086</v>
      </c>
      <c r="B139" s="202">
        <v>0</v>
      </c>
    </row>
    <row r="140" spans="1:2">
      <c r="A140" s="203" t="s">
        <v>2087</v>
      </c>
      <c r="B140" s="202">
        <f>SUM(B141:B144)</f>
        <v>0</v>
      </c>
    </row>
    <row r="141" spans="1:2">
      <c r="A141" s="174" t="s">
        <v>2085</v>
      </c>
      <c r="B141" s="202">
        <v>0</v>
      </c>
    </row>
    <row r="142" spans="1:2">
      <c r="A142" s="174" t="s">
        <v>2088</v>
      </c>
      <c r="B142" s="202">
        <v>0</v>
      </c>
    </row>
    <row r="143" spans="1:2">
      <c r="A143" s="174" t="s">
        <v>2089</v>
      </c>
      <c r="B143" s="202">
        <v>0</v>
      </c>
    </row>
    <row r="144" spans="1:2">
      <c r="A144" s="174" t="s">
        <v>2090</v>
      </c>
      <c r="B144" s="202">
        <v>0</v>
      </c>
    </row>
    <row r="145" spans="1:2">
      <c r="A145" s="203" t="s">
        <v>2091</v>
      </c>
      <c r="B145" s="202">
        <f>SUM(B146:B153)</f>
        <v>0</v>
      </c>
    </row>
    <row r="146" spans="1:2">
      <c r="A146" s="174" t="s">
        <v>2092</v>
      </c>
      <c r="B146" s="202">
        <v>0</v>
      </c>
    </row>
    <row r="147" spans="1:2">
      <c r="A147" s="174" t="s">
        <v>2093</v>
      </c>
      <c r="B147" s="202">
        <v>0</v>
      </c>
    </row>
    <row r="148" spans="1:2">
      <c r="A148" s="174" t="s">
        <v>2094</v>
      </c>
      <c r="B148" s="202">
        <v>0</v>
      </c>
    </row>
    <row r="149" spans="1:2">
      <c r="A149" s="174" t="s">
        <v>2095</v>
      </c>
      <c r="B149" s="202">
        <v>0</v>
      </c>
    </row>
    <row r="150" spans="1:2">
      <c r="A150" s="174" t="s">
        <v>2096</v>
      </c>
      <c r="B150" s="202">
        <v>0</v>
      </c>
    </row>
    <row r="151" spans="1:2">
      <c r="A151" s="174" t="s">
        <v>2097</v>
      </c>
      <c r="B151" s="202">
        <v>0</v>
      </c>
    </row>
    <row r="152" spans="1:2">
      <c r="A152" s="174" t="s">
        <v>2098</v>
      </c>
      <c r="B152" s="202">
        <v>0</v>
      </c>
    </row>
    <row r="153" spans="1:2">
      <c r="A153" s="174" t="s">
        <v>2099</v>
      </c>
      <c r="B153" s="202">
        <v>0</v>
      </c>
    </row>
    <row r="154" spans="1:2">
      <c r="A154" s="203" t="s">
        <v>2100</v>
      </c>
      <c r="B154" s="202">
        <f>SUM(B155:B160)</f>
        <v>0</v>
      </c>
    </row>
    <row r="155" spans="1:2">
      <c r="A155" s="174" t="s">
        <v>2101</v>
      </c>
      <c r="B155" s="202">
        <v>0</v>
      </c>
    </row>
    <row r="156" spans="1:2">
      <c r="A156" s="174" t="s">
        <v>2102</v>
      </c>
      <c r="B156" s="202">
        <v>0</v>
      </c>
    </row>
    <row r="157" spans="1:2">
      <c r="A157" s="174" t="s">
        <v>2103</v>
      </c>
      <c r="B157" s="202">
        <v>0</v>
      </c>
    </row>
    <row r="158" spans="1:2">
      <c r="A158" s="174" t="s">
        <v>2104</v>
      </c>
      <c r="B158" s="202">
        <v>0</v>
      </c>
    </row>
    <row r="159" spans="1:2">
      <c r="A159" s="174" t="s">
        <v>2105</v>
      </c>
      <c r="B159" s="202">
        <v>0</v>
      </c>
    </row>
    <row r="160" spans="1:2">
      <c r="A160" s="174" t="s">
        <v>2106</v>
      </c>
      <c r="B160" s="202">
        <v>0</v>
      </c>
    </row>
    <row r="161" spans="1:2">
      <c r="A161" s="203" t="s">
        <v>2107</v>
      </c>
      <c r="B161" s="202">
        <f>SUM(B162:B170)</f>
        <v>2558</v>
      </c>
    </row>
    <row r="162" spans="1:2">
      <c r="A162" s="174" t="s">
        <v>2108</v>
      </c>
      <c r="B162" s="202">
        <v>0</v>
      </c>
    </row>
    <row r="163" spans="1:2">
      <c r="A163" s="174" t="s">
        <v>1463</v>
      </c>
      <c r="B163" s="202">
        <v>0</v>
      </c>
    </row>
    <row r="164" spans="1:2">
      <c r="A164" s="174" t="s">
        <v>2109</v>
      </c>
      <c r="B164" s="202">
        <v>44</v>
      </c>
    </row>
    <row r="165" spans="1:2">
      <c r="A165" s="174" t="s">
        <v>2110</v>
      </c>
      <c r="B165" s="202">
        <v>0</v>
      </c>
    </row>
    <row r="166" spans="1:2">
      <c r="A166" s="174" t="s">
        <v>2111</v>
      </c>
      <c r="B166" s="202">
        <v>0</v>
      </c>
    </row>
    <row r="167" spans="1:2">
      <c r="A167" s="174" t="s">
        <v>2112</v>
      </c>
      <c r="B167" s="202">
        <v>0</v>
      </c>
    </row>
    <row r="168" spans="1:2">
      <c r="A168" s="174" t="s">
        <v>2113</v>
      </c>
      <c r="B168" s="202">
        <v>0</v>
      </c>
    </row>
    <row r="169" spans="1:2">
      <c r="A169" s="174" t="s">
        <v>2114</v>
      </c>
      <c r="B169" s="202">
        <v>0</v>
      </c>
    </row>
    <row r="170" spans="1:2">
      <c r="A170" s="174" t="s">
        <v>2115</v>
      </c>
      <c r="B170" s="202">
        <v>2514</v>
      </c>
    </row>
    <row r="171" spans="1:2">
      <c r="A171" s="203" t="s">
        <v>2116</v>
      </c>
      <c r="B171" s="202">
        <f>SUM(B172:B173)</f>
        <v>0</v>
      </c>
    </row>
    <row r="172" spans="1:2">
      <c r="A172" s="174" t="s">
        <v>2117</v>
      </c>
      <c r="B172" s="202">
        <v>0</v>
      </c>
    </row>
    <row r="173" spans="1:2">
      <c r="A173" s="174" t="s">
        <v>2118</v>
      </c>
      <c r="B173" s="202">
        <v>0</v>
      </c>
    </row>
    <row r="174" spans="1:2">
      <c r="A174" s="203" t="s">
        <v>2119</v>
      </c>
      <c r="B174" s="202">
        <f>SUM(B175:B176)</f>
        <v>0</v>
      </c>
    </row>
    <row r="175" spans="1:2">
      <c r="A175" s="174" t="s">
        <v>2117</v>
      </c>
      <c r="B175" s="202">
        <v>0</v>
      </c>
    </row>
    <row r="176" spans="1:2">
      <c r="A176" s="174" t="s">
        <v>2120</v>
      </c>
      <c r="B176" s="202">
        <v>0</v>
      </c>
    </row>
    <row r="177" spans="1:2">
      <c r="A177" s="203" t="s">
        <v>2121</v>
      </c>
      <c r="B177" s="202">
        <v>0</v>
      </c>
    </row>
    <row r="178" spans="1:2">
      <c r="A178" s="203" t="s">
        <v>1479</v>
      </c>
      <c r="B178" s="202">
        <f>B179</f>
        <v>0</v>
      </c>
    </row>
    <row r="179" spans="1:2">
      <c r="A179" s="203" t="s">
        <v>2122</v>
      </c>
      <c r="B179" s="202">
        <f>SUM(B180:B182)</f>
        <v>0</v>
      </c>
    </row>
    <row r="180" spans="1:2">
      <c r="A180" s="174" t="s">
        <v>2123</v>
      </c>
      <c r="B180" s="202">
        <v>0</v>
      </c>
    </row>
    <row r="181" spans="1:2">
      <c r="A181" s="174" t="s">
        <v>2124</v>
      </c>
      <c r="B181" s="202">
        <v>0</v>
      </c>
    </row>
    <row r="182" spans="1:2">
      <c r="A182" s="174" t="s">
        <v>2125</v>
      </c>
      <c r="B182" s="202">
        <v>0</v>
      </c>
    </row>
    <row r="183" spans="1:2">
      <c r="A183" s="203" t="s">
        <v>1537</v>
      </c>
      <c r="B183" s="202">
        <f>B184</f>
        <v>0</v>
      </c>
    </row>
    <row r="184" spans="1:2">
      <c r="A184" s="203" t="s">
        <v>1557</v>
      </c>
      <c r="B184" s="202">
        <f>SUM(B185:B186)</f>
        <v>0</v>
      </c>
    </row>
    <row r="185" spans="1:2">
      <c r="A185" s="174" t="s">
        <v>2126</v>
      </c>
      <c r="B185" s="202">
        <v>0</v>
      </c>
    </row>
    <row r="186" spans="1:2">
      <c r="A186" s="174" t="s">
        <v>2127</v>
      </c>
      <c r="B186" s="202">
        <v>0</v>
      </c>
    </row>
    <row r="187" spans="1:2">
      <c r="A187" s="203" t="s">
        <v>1784</v>
      </c>
      <c r="B187" s="202">
        <f>SUM(B188,B192,B201:B202)</f>
        <v>728713</v>
      </c>
    </row>
    <row r="188" spans="1:2">
      <c r="A188" s="203" t="s">
        <v>2128</v>
      </c>
      <c r="B188" s="202">
        <f>SUM(B189:B191)</f>
        <v>725971</v>
      </c>
    </row>
    <row r="189" spans="1:2">
      <c r="A189" s="174" t="s">
        <v>2129</v>
      </c>
      <c r="B189" s="202">
        <v>0</v>
      </c>
    </row>
    <row r="190" spans="1:2">
      <c r="A190" s="174" t="s">
        <v>2130</v>
      </c>
      <c r="B190" s="202">
        <v>725971</v>
      </c>
    </row>
    <row r="191" spans="1:2">
      <c r="A191" s="174" t="s">
        <v>2131</v>
      </c>
      <c r="B191" s="202">
        <v>0</v>
      </c>
    </row>
    <row r="192" spans="1:2">
      <c r="A192" s="203" t="s">
        <v>2132</v>
      </c>
      <c r="B192" s="202">
        <f>SUM(B193:B200)</f>
        <v>0</v>
      </c>
    </row>
    <row r="193" spans="1:2">
      <c r="A193" s="174" t="s">
        <v>2133</v>
      </c>
      <c r="B193" s="202">
        <v>0</v>
      </c>
    </row>
    <row r="194" spans="1:2">
      <c r="A194" s="174" t="s">
        <v>2134</v>
      </c>
      <c r="B194" s="202">
        <v>0</v>
      </c>
    </row>
    <row r="195" spans="1:2">
      <c r="A195" s="174" t="s">
        <v>2135</v>
      </c>
      <c r="B195" s="202">
        <v>0</v>
      </c>
    </row>
    <row r="196" spans="1:2">
      <c r="A196" s="174" t="s">
        <v>2136</v>
      </c>
      <c r="B196" s="202">
        <v>0</v>
      </c>
    </row>
    <row r="197" spans="1:2">
      <c r="A197" s="174" t="s">
        <v>2137</v>
      </c>
      <c r="B197" s="202">
        <v>0</v>
      </c>
    </row>
    <row r="198" spans="1:2">
      <c r="A198" s="174" t="s">
        <v>2138</v>
      </c>
      <c r="B198" s="202">
        <v>0</v>
      </c>
    </row>
    <row r="199" spans="1:2">
      <c r="A199" s="174" t="s">
        <v>2139</v>
      </c>
      <c r="B199" s="202">
        <v>0</v>
      </c>
    </row>
    <row r="200" spans="1:2">
      <c r="A200" s="174" t="s">
        <v>2140</v>
      </c>
      <c r="B200" s="202">
        <v>0</v>
      </c>
    </row>
    <row r="201" spans="1:2">
      <c r="A201" s="203" t="s">
        <v>2141</v>
      </c>
      <c r="B201" s="202">
        <v>0</v>
      </c>
    </row>
    <row r="202" spans="1:2">
      <c r="A202" s="203" t="s">
        <v>2142</v>
      </c>
      <c r="B202" s="202">
        <f>SUM(B203:B213)</f>
        <v>2742</v>
      </c>
    </row>
    <row r="203" spans="1:2">
      <c r="A203" s="174" t="s">
        <v>2143</v>
      </c>
      <c r="B203" s="202">
        <v>0</v>
      </c>
    </row>
    <row r="204" spans="1:2">
      <c r="A204" s="174" t="s">
        <v>2144</v>
      </c>
      <c r="B204" s="202">
        <v>1160</v>
      </c>
    </row>
    <row r="205" spans="1:2">
      <c r="A205" s="174" t="s">
        <v>2145</v>
      </c>
      <c r="B205" s="202">
        <v>1181</v>
      </c>
    </row>
    <row r="206" spans="1:2">
      <c r="A206" s="174" t="s">
        <v>2146</v>
      </c>
      <c r="B206" s="202">
        <v>0</v>
      </c>
    </row>
    <row r="207" spans="1:2">
      <c r="A207" s="174" t="s">
        <v>2147</v>
      </c>
      <c r="B207" s="202">
        <v>13</v>
      </c>
    </row>
    <row r="208" spans="1:2">
      <c r="A208" s="174" t="s">
        <v>2148</v>
      </c>
      <c r="B208" s="202">
        <v>182</v>
      </c>
    </row>
    <row r="209" spans="1:2">
      <c r="A209" s="174" t="s">
        <v>2149</v>
      </c>
      <c r="B209" s="202">
        <v>0</v>
      </c>
    </row>
    <row r="210" spans="1:2">
      <c r="A210" s="174" t="s">
        <v>2150</v>
      </c>
      <c r="B210" s="202">
        <v>0</v>
      </c>
    </row>
    <row r="211" spans="1:2">
      <c r="A211" s="174" t="s">
        <v>2151</v>
      </c>
      <c r="B211" s="202">
        <v>0</v>
      </c>
    </row>
    <row r="212" spans="1:2">
      <c r="A212" s="174" t="s">
        <v>2152</v>
      </c>
      <c r="B212" s="202">
        <v>0</v>
      </c>
    </row>
    <row r="213" spans="1:2">
      <c r="A213" s="174" t="s">
        <v>2153</v>
      </c>
      <c r="B213" s="202">
        <v>206</v>
      </c>
    </row>
    <row r="214" spans="1:2">
      <c r="A214" s="203" t="s">
        <v>1709</v>
      </c>
      <c r="B214" s="202">
        <f>B215</f>
        <v>95189</v>
      </c>
    </row>
    <row r="215" spans="1:2">
      <c r="A215" s="203" t="s">
        <v>2154</v>
      </c>
      <c r="B215" s="202">
        <f>SUM(B216:B230)</f>
        <v>95189</v>
      </c>
    </row>
    <row r="216" spans="1:2">
      <c r="A216" s="174" t="s">
        <v>2155</v>
      </c>
      <c r="B216" s="202">
        <v>0</v>
      </c>
    </row>
    <row r="217" spans="1:2">
      <c r="A217" s="174" t="s">
        <v>2156</v>
      </c>
      <c r="B217" s="202">
        <v>0</v>
      </c>
    </row>
    <row r="218" spans="1:2">
      <c r="A218" s="174" t="s">
        <v>2157</v>
      </c>
      <c r="B218" s="202">
        <v>6255</v>
      </c>
    </row>
    <row r="219" spans="1:2">
      <c r="A219" s="174" t="s">
        <v>2158</v>
      </c>
      <c r="B219" s="202">
        <v>0</v>
      </c>
    </row>
    <row r="220" spans="1:2">
      <c r="A220" s="174" t="s">
        <v>2159</v>
      </c>
      <c r="B220" s="202">
        <v>0</v>
      </c>
    </row>
    <row r="221" spans="1:2">
      <c r="A221" s="174" t="s">
        <v>2160</v>
      </c>
      <c r="B221" s="202">
        <v>0</v>
      </c>
    </row>
    <row r="222" spans="1:2">
      <c r="A222" s="174" t="s">
        <v>2161</v>
      </c>
      <c r="B222" s="202">
        <v>0</v>
      </c>
    </row>
    <row r="223" spans="1:2">
      <c r="A223" s="174" t="s">
        <v>2162</v>
      </c>
      <c r="B223" s="202">
        <v>0</v>
      </c>
    </row>
    <row r="224" spans="1:2">
      <c r="A224" s="174" t="s">
        <v>2163</v>
      </c>
      <c r="B224" s="202">
        <v>0</v>
      </c>
    </row>
    <row r="225" spans="1:2">
      <c r="A225" s="174" t="s">
        <v>2164</v>
      </c>
      <c r="B225" s="202">
        <v>0</v>
      </c>
    </row>
    <row r="226" spans="1:2">
      <c r="A226" s="174" t="s">
        <v>2165</v>
      </c>
      <c r="B226" s="202">
        <v>6746</v>
      </c>
    </row>
    <row r="227" spans="1:2">
      <c r="A227" s="174" t="s">
        <v>2166</v>
      </c>
      <c r="B227" s="202">
        <v>0</v>
      </c>
    </row>
    <row r="228" spans="1:2">
      <c r="A228" s="174" t="s">
        <v>2167</v>
      </c>
      <c r="B228" s="202">
        <v>13771</v>
      </c>
    </row>
    <row r="229" spans="1:2">
      <c r="A229" s="174" t="s">
        <v>2168</v>
      </c>
      <c r="B229" s="202">
        <v>68417</v>
      </c>
    </row>
    <row r="230" spans="1:2">
      <c r="A230" s="174" t="s">
        <v>2169</v>
      </c>
      <c r="B230" s="202">
        <v>0</v>
      </c>
    </row>
    <row r="231" spans="1:2">
      <c r="A231" s="203" t="s">
        <v>1721</v>
      </c>
      <c r="B231" s="202">
        <f>B232</f>
        <v>1531</v>
      </c>
    </row>
    <row r="232" spans="1:2">
      <c r="A232" s="203" t="s">
        <v>2170</v>
      </c>
      <c r="B232" s="202">
        <f>SUM(B233:B247)</f>
        <v>1531</v>
      </c>
    </row>
    <row r="233" spans="1:2">
      <c r="A233" s="174" t="s">
        <v>2171</v>
      </c>
      <c r="B233" s="202">
        <v>0</v>
      </c>
    </row>
    <row r="234" spans="1:2">
      <c r="A234" s="174" t="s">
        <v>2172</v>
      </c>
      <c r="B234" s="202">
        <v>0</v>
      </c>
    </row>
    <row r="235" spans="1:2">
      <c r="A235" s="174" t="s">
        <v>2173</v>
      </c>
      <c r="B235" s="202">
        <v>455</v>
      </c>
    </row>
    <row r="236" spans="1:2">
      <c r="A236" s="174" t="s">
        <v>2174</v>
      </c>
      <c r="B236" s="202">
        <v>0</v>
      </c>
    </row>
    <row r="237" spans="1:2">
      <c r="A237" s="174" t="s">
        <v>2175</v>
      </c>
      <c r="B237" s="202">
        <v>0</v>
      </c>
    </row>
    <row r="238" spans="1:2">
      <c r="A238" s="174" t="s">
        <v>2176</v>
      </c>
      <c r="B238" s="202">
        <v>0</v>
      </c>
    </row>
    <row r="239" spans="1:2">
      <c r="A239" s="174" t="s">
        <v>2177</v>
      </c>
      <c r="B239" s="202">
        <v>0</v>
      </c>
    </row>
    <row r="240" spans="1:2">
      <c r="A240" s="174" t="s">
        <v>2178</v>
      </c>
      <c r="B240" s="202">
        <v>0</v>
      </c>
    </row>
    <row r="241" spans="1:2">
      <c r="A241" s="174" t="s">
        <v>2179</v>
      </c>
      <c r="B241" s="202">
        <v>0</v>
      </c>
    </row>
    <row r="242" spans="1:2">
      <c r="A242" s="174" t="s">
        <v>2180</v>
      </c>
      <c r="B242" s="202">
        <v>0</v>
      </c>
    </row>
    <row r="243" spans="1:2">
      <c r="A243" s="174" t="s">
        <v>2181</v>
      </c>
      <c r="B243" s="202">
        <v>126</v>
      </c>
    </row>
    <row r="244" spans="1:2">
      <c r="A244" s="174" t="s">
        <v>2182</v>
      </c>
      <c r="B244" s="202">
        <v>0</v>
      </c>
    </row>
    <row r="245" spans="1:2">
      <c r="A245" s="174" t="s">
        <v>2183</v>
      </c>
      <c r="B245" s="202">
        <v>27</v>
      </c>
    </row>
    <row r="246" spans="1:2">
      <c r="A246" s="174" t="s">
        <v>2184</v>
      </c>
      <c r="B246" s="202">
        <v>923</v>
      </c>
    </row>
    <row r="247" spans="1:2">
      <c r="A247" s="174" t="s">
        <v>2185</v>
      </c>
      <c r="B247" s="202">
        <v>0</v>
      </c>
    </row>
    <row r="248" spans="1:2">
      <c r="A248" s="232" t="s">
        <v>2186</v>
      </c>
      <c r="B248" s="202">
        <f>SUM(B249,B262)</f>
        <v>216</v>
      </c>
    </row>
    <row r="249" spans="1:2">
      <c r="A249" s="232" t="s">
        <v>1747</v>
      </c>
      <c r="B249" s="202">
        <f>SUM(B250:B261)</f>
        <v>216</v>
      </c>
    </row>
    <row r="250" spans="1:2">
      <c r="A250" s="173" t="s">
        <v>2187</v>
      </c>
      <c r="B250" s="202">
        <v>216</v>
      </c>
    </row>
    <row r="251" spans="1:2">
      <c r="A251" s="173" t="s">
        <v>2188</v>
      </c>
      <c r="B251" s="202">
        <v>0</v>
      </c>
    </row>
    <row r="252" spans="1:2">
      <c r="A252" s="173" t="s">
        <v>2189</v>
      </c>
      <c r="B252" s="202">
        <v>0</v>
      </c>
    </row>
    <row r="253" spans="1:2">
      <c r="A253" s="173" t="s">
        <v>2190</v>
      </c>
      <c r="B253" s="202">
        <v>0</v>
      </c>
    </row>
    <row r="254" spans="1:2">
      <c r="A254" s="173" t="s">
        <v>2191</v>
      </c>
      <c r="B254" s="202">
        <v>0</v>
      </c>
    </row>
    <row r="255" spans="1:2">
      <c r="A255" s="173" t="s">
        <v>2192</v>
      </c>
      <c r="B255" s="202">
        <v>0</v>
      </c>
    </row>
    <row r="256" spans="1:2">
      <c r="A256" s="173" t="s">
        <v>2193</v>
      </c>
      <c r="B256" s="202">
        <v>0</v>
      </c>
    </row>
    <row r="257" spans="1:2">
      <c r="A257" s="173" t="s">
        <v>2194</v>
      </c>
      <c r="B257" s="202">
        <v>0</v>
      </c>
    </row>
    <row r="258" spans="1:2">
      <c r="A258" s="173" t="s">
        <v>2195</v>
      </c>
      <c r="B258" s="202">
        <v>0</v>
      </c>
    </row>
    <row r="259" spans="1:2">
      <c r="A259" s="173" t="s">
        <v>2196</v>
      </c>
      <c r="B259" s="202">
        <v>0</v>
      </c>
    </row>
    <row r="260" spans="1:2">
      <c r="A260" s="173" t="s">
        <v>2197</v>
      </c>
      <c r="B260" s="202">
        <v>0</v>
      </c>
    </row>
    <row r="261" spans="1:2">
      <c r="A261" s="173" t="s">
        <v>2198</v>
      </c>
      <c r="B261" s="202">
        <v>0</v>
      </c>
    </row>
    <row r="262" spans="1:2">
      <c r="A262" s="232" t="s">
        <v>2199</v>
      </c>
      <c r="B262" s="202">
        <f>SUM(B263:B268)</f>
        <v>0</v>
      </c>
    </row>
    <row r="263" spans="1:2">
      <c r="A263" s="173" t="s">
        <v>1516</v>
      </c>
      <c r="B263" s="202">
        <v>0</v>
      </c>
    </row>
    <row r="264" spans="1:2">
      <c r="A264" s="173" t="s">
        <v>1561</v>
      </c>
      <c r="B264" s="202">
        <v>0</v>
      </c>
    </row>
    <row r="265" spans="1:2">
      <c r="A265" s="173" t="s">
        <v>2200</v>
      </c>
      <c r="B265" s="202">
        <v>0</v>
      </c>
    </row>
    <row r="266" spans="1:2">
      <c r="A266" s="173" t="s">
        <v>2201</v>
      </c>
      <c r="B266" s="202">
        <v>0</v>
      </c>
    </row>
    <row r="267" spans="1:2">
      <c r="A267" s="173" t="s">
        <v>2202</v>
      </c>
      <c r="B267" s="202">
        <v>0</v>
      </c>
    </row>
    <row r="268" spans="1:2">
      <c r="A268" s="173" t="s">
        <v>2203</v>
      </c>
      <c r="B268" s="202">
        <v>0</v>
      </c>
    </row>
  </sheetData>
  <mergeCells count="127">
    <mergeCell ref="A1:B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A2:B2"/>
  </mergeCells>
  <printOptions horizontalCentered="1" gridLines="1"/>
  <pageMargins left="0.707638888888889" right="0.747916666666667" top="1" bottom="1" header="0" footer="0"/>
  <pageSetup paperSize="9" orientation="portrait" blackAndWhite="1"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73"/>
  <sheetViews>
    <sheetView showGridLines="0" showZeros="0" workbookViewId="0">
      <pane xSplit="1" ySplit="3" topLeftCell="B4" activePane="bottomRight" state="frozen"/>
      <selection/>
      <selection pane="topRight"/>
      <selection pane="bottomLeft"/>
      <selection pane="bottomRight" activeCell="D50" sqref="D50"/>
    </sheetView>
  </sheetViews>
  <sheetFormatPr defaultColWidth="9.16666666666667" defaultRowHeight="14.25"/>
  <cols>
    <col min="1" max="1" width="50.625" style="159" customWidth="1"/>
    <col min="2" max="2" width="20.625" style="230" customWidth="1"/>
    <col min="3" max="3" width="9.16666666666667" style="161" customWidth="1"/>
    <col min="4" max="4" width="40.375" style="161" customWidth="1"/>
    <col min="5" max="253" width="9.16666666666667" style="161" customWidth="1"/>
    <col min="254" max="16384" width="9.16666666666667" style="161"/>
  </cols>
  <sheetData>
    <row r="1" s="159" customFormat="1" ht="30" customHeight="1" spans="1:256">
      <c r="A1" s="162" t="s">
        <v>2204</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79" customFormat="1" ht="18" customHeight="1" spans="1:2">
      <c r="A2" s="190" t="s">
        <v>35</v>
      </c>
      <c r="B2" s="226"/>
    </row>
    <row r="3" s="229" customFormat="1" ht="18" customHeight="1" spans="1:2">
      <c r="A3" s="167" t="s">
        <v>36</v>
      </c>
      <c r="B3" s="167" t="s">
        <v>37</v>
      </c>
    </row>
    <row r="4" s="179" customFormat="1" ht="18" customHeight="1" spans="1:2">
      <c r="A4" s="167" t="s">
        <v>1903</v>
      </c>
      <c r="B4" s="202">
        <f>SUM(B5,B55)</f>
        <v>530200</v>
      </c>
    </row>
    <row r="5" s="179" customFormat="1" ht="18" customHeight="1" spans="1:2">
      <c r="A5" s="203" t="s">
        <v>1904</v>
      </c>
      <c r="B5" s="202">
        <f>SUM(B6,B9:B16,B22:B23,B26:B29,B32:B34,B37:B41,B44:B45,B53:B54)</f>
        <v>530200</v>
      </c>
    </row>
    <row r="6" s="179" customFormat="1" ht="18" customHeight="1" spans="1:2">
      <c r="A6" s="203" t="s">
        <v>1905</v>
      </c>
      <c r="B6" s="202">
        <f>SUM(B7:B8)</f>
        <v>0</v>
      </c>
    </row>
    <row r="7" s="179" customFormat="1" ht="18" customHeight="1" spans="1:2">
      <c r="A7" s="174" t="s">
        <v>1906</v>
      </c>
      <c r="B7" s="202">
        <v>0</v>
      </c>
    </row>
    <row r="8" s="179" customFormat="1" ht="18" customHeight="1" spans="1:2">
      <c r="A8" s="174" t="s">
        <v>1907</v>
      </c>
      <c r="B8" s="202">
        <v>0</v>
      </c>
    </row>
    <row r="9" s="179" customFormat="1" ht="18" customHeight="1" spans="1:2">
      <c r="A9" s="203" t="s">
        <v>1908</v>
      </c>
      <c r="B9" s="202">
        <v>0</v>
      </c>
    </row>
    <row r="10" s="179" customFormat="1" ht="18" customHeight="1" spans="1:2">
      <c r="A10" s="203" t="s">
        <v>1909</v>
      </c>
      <c r="B10" s="202">
        <v>0</v>
      </c>
    </row>
    <row r="11" s="179" customFormat="1" ht="18" customHeight="1" spans="1:2">
      <c r="A11" s="203" t="s">
        <v>1910</v>
      </c>
      <c r="B11" s="202">
        <v>0</v>
      </c>
    </row>
    <row r="12" s="179" customFormat="1" ht="18" customHeight="1" spans="1:2">
      <c r="A12" s="203" t="s">
        <v>1911</v>
      </c>
      <c r="B12" s="202">
        <v>0</v>
      </c>
    </row>
    <row r="13" s="179" customFormat="1" ht="18" customHeight="1" spans="1:2">
      <c r="A13" s="203" t="s">
        <v>1912</v>
      </c>
      <c r="B13" s="202">
        <v>0</v>
      </c>
    </row>
    <row r="14" s="179" customFormat="1" ht="18" customHeight="1" spans="1:2">
      <c r="A14" s="203" t="s">
        <v>1913</v>
      </c>
      <c r="B14" s="202">
        <v>0</v>
      </c>
    </row>
    <row r="15" s="179" customFormat="1" ht="18" customHeight="1" spans="1:2">
      <c r="A15" s="203" t="s">
        <v>1914</v>
      </c>
      <c r="B15" s="202">
        <v>0</v>
      </c>
    </row>
    <row r="16" s="179" customFormat="1" ht="18" customHeight="1" spans="1:2">
      <c r="A16" s="203" t="s">
        <v>1915</v>
      </c>
      <c r="B16" s="202">
        <f>SUM(B17:B21)</f>
        <v>524391</v>
      </c>
    </row>
    <row r="17" s="179" customFormat="1" ht="18" customHeight="1" spans="1:2">
      <c r="A17" s="174" t="s">
        <v>1916</v>
      </c>
      <c r="B17" s="202">
        <v>514773</v>
      </c>
    </row>
    <row r="18" s="179" customFormat="1" ht="18" customHeight="1" spans="1:2">
      <c r="A18" s="174" t="s">
        <v>1917</v>
      </c>
      <c r="B18" s="202">
        <v>1028</v>
      </c>
    </row>
    <row r="19" s="179" customFormat="1" ht="18" customHeight="1" spans="1:2">
      <c r="A19" s="174" t="s">
        <v>1918</v>
      </c>
      <c r="B19" s="202">
        <v>245</v>
      </c>
    </row>
    <row r="20" s="179" customFormat="1" ht="18" customHeight="1" spans="1:2">
      <c r="A20" s="174" t="s">
        <v>1919</v>
      </c>
      <c r="B20" s="202">
        <v>0</v>
      </c>
    </row>
    <row r="21" s="179" customFormat="1" ht="18" customHeight="1" spans="1:2">
      <c r="A21" s="174" t="s">
        <v>1920</v>
      </c>
      <c r="B21" s="202">
        <v>8345</v>
      </c>
    </row>
    <row r="22" s="179" customFormat="1" ht="18" customHeight="1" spans="1:2">
      <c r="A22" s="203" t="s">
        <v>1921</v>
      </c>
      <c r="B22" s="202">
        <v>0</v>
      </c>
    </row>
    <row r="23" s="179" customFormat="1" ht="18" customHeight="1" spans="1:2">
      <c r="A23" s="203" t="s">
        <v>1922</v>
      </c>
      <c r="B23" s="202">
        <f>SUM(B24:B25)</f>
        <v>0</v>
      </c>
    </row>
    <row r="24" s="179" customFormat="1" ht="18" customHeight="1" spans="1:2">
      <c r="A24" s="174" t="s">
        <v>1923</v>
      </c>
      <c r="B24" s="202">
        <v>0</v>
      </c>
    </row>
    <row r="25" s="179" customFormat="1" ht="18" customHeight="1" spans="1:2">
      <c r="A25" s="174" t="s">
        <v>1924</v>
      </c>
      <c r="B25" s="202">
        <v>0</v>
      </c>
    </row>
    <row r="26" s="179" customFormat="1" ht="18" customHeight="1" spans="1:2">
      <c r="A26" s="203" t="s">
        <v>1925</v>
      </c>
      <c r="B26" s="202">
        <v>0</v>
      </c>
    </row>
    <row r="27" s="179" customFormat="1" ht="18" customHeight="1" spans="1:2">
      <c r="A27" s="203" t="s">
        <v>1926</v>
      </c>
      <c r="B27" s="202">
        <v>0</v>
      </c>
    </row>
    <row r="28" s="179" customFormat="1" ht="18" customHeight="1" spans="1:2">
      <c r="A28" s="203" t="s">
        <v>1927</v>
      </c>
      <c r="B28" s="202">
        <v>0</v>
      </c>
    </row>
    <row r="29" s="179" customFormat="1" ht="18" customHeight="1" spans="1:2">
      <c r="A29" s="203" t="s">
        <v>1928</v>
      </c>
      <c r="B29" s="202">
        <f>SUM(B30:B31)</f>
        <v>0</v>
      </c>
    </row>
    <row r="30" s="179" customFormat="1" ht="18" customHeight="1" spans="1:2">
      <c r="A30" s="174" t="s">
        <v>1929</v>
      </c>
      <c r="B30" s="202">
        <v>0</v>
      </c>
    </row>
    <row r="31" s="179" customFormat="1" ht="18" customHeight="1" spans="1:2">
      <c r="A31" s="174" t="s">
        <v>1930</v>
      </c>
      <c r="B31" s="202">
        <v>0</v>
      </c>
    </row>
    <row r="32" s="179" customFormat="1" ht="18" customHeight="1" spans="1:2">
      <c r="A32" s="203" t="s">
        <v>1931</v>
      </c>
      <c r="B32" s="202">
        <v>2226</v>
      </c>
    </row>
    <row r="33" s="179" customFormat="1" ht="18" customHeight="1" spans="1:2">
      <c r="A33" s="203" t="s">
        <v>1932</v>
      </c>
      <c r="B33" s="202">
        <v>0</v>
      </c>
    </row>
    <row r="34" spans="1:2">
      <c r="A34" s="203" t="s">
        <v>1933</v>
      </c>
      <c r="B34" s="202">
        <f>SUM(B35:B36)</f>
        <v>0</v>
      </c>
    </row>
    <row r="35" spans="1:2">
      <c r="A35" s="174" t="s">
        <v>1934</v>
      </c>
      <c r="B35" s="202">
        <v>0</v>
      </c>
    </row>
    <row r="36" spans="1:2">
      <c r="A36" s="174" t="s">
        <v>1935</v>
      </c>
      <c r="B36" s="202">
        <v>0</v>
      </c>
    </row>
    <row r="37" spans="1:2">
      <c r="A37" s="203" t="s">
        <v>1936</v>
      </c>
      <c r="B37" s="202">
        <v>0</v>
      </c>
    </row>
    <row r="38" spans="1:2">
      <c r="A38" s="203" t="s">
        <v>1937</v>
      </c>
      <c r="B38" s="202">
        <v>0</v>
      </c>
    </row>
    <row r="39" spans="1:2">
      <c r="A39" s="203" t="s">
        <v>1938</v>
      </c>
      <c r="B39" s="202">
        <v>0</v>
      </c>
    </row>
    <row r="40" spans="1:2">
      <c r="A40" s="203" t="s">
        <v>1939</v>
      </c>
      <c r="B40" s="202">
        <v>0</v>
      </c>
    </row>
    <row r="41" spans="1:2">
      <c r="A41" s="203" t="s">
        <v>1940</v>
      </c>
      <c r="B41" s="202">
        <f>SUM(B42:B43)</f>
        <v>0</v>
      </c>
    </row>
    <row r="42" spans="1:2">
      <c r="A42" s="174" t="s">
        <v>1941</v>
      </c>
      <c r="B42" s="202">
        <v>0</v>
      </c>
    </row>
    <row r="43" spans="1:2">
      <c r="A43" s="174" t="s">
        <v>1942</v>
      </c>
      <c r="B43" s="202">
        <v>0</v>
      </c>
    </row>
    <row r="44" spans="1:2">
      <c r="A44" s="203" t="s">
        <v>1943</v>
      </c>
      <c r="B44" s="202">
        <v>3583</v>
      </c>
    </row>
    <row r="45" spans="1:2">
      <c r="A45" s="203" t="s">
        <v>1944</v>
      </c>
      <c r="B45" s="202">
        <f>SUM(B46:B52)</f>
        <v>0</v>
      </c>
    </row>
    <row r="46" spans="1:2">
      <c r="A46" s="174" t="s">
        <v>1945</v>
      </c>
      <c r="B46" s="202">
        <v>0</v>
      </c>
    </row>
    <row r="47" spans="1:2">
      <c r="A47" s="174" t="s">
        <v>1946</v>
      </c>
      <c r="B47" s="202">
        <v>0</v>
      </c>
    </row>
    <row r="48" spans="1:2">
      <c r="A48" s="174" t="s">
        <v>1947</v>
      </c>
      <c r="B48" s="202">
        <v>0</v>
      </c>
    </row>
    <row r="49" spans="1:2">
      <c r="A49" s="174" t="s">
        <v>1948</v>
      </c>
      <c r="B49" s="202">
        <v>0</v>
      </c>
    </row>
    <row r="50" spans="1:2">
      <c r="A50" s="174" t="s">
        <v>1949</v>
      </c>
      <c r="B50" s="202">
        <v>0</v>
      </c>
    </row>
    <row r="51" spans="1:2">
      <c r="A51" s="174" t="s">
        <v>1950</v>
      </c>
      <c r="B51" s="202">
        <v>0</v>
      </c>
    </row>
    <row r="52" spans="1:2">
      <c r="A52" s="174" t="s">
        <v>1951</v>
      </c>
      <c r="B52" s="206">
        <v>0</v>
      </c>
    </row>
    <row r="53" spans="1:2">
      <c r="A53" s="231" t="s">
        <v>1952</v>
      </c>
      <c r="B53" s="202">
        <v>0</v>
      </c>
    </row>
    <row r="54" spans="1:2">
      <c r="A54" s="203" t="s">
        <v>1953</v>
      </c>
      <c r="B54" s="207">
        <v>0</v>
      </c>
    </row>
    <row r="55" spans="1:2">
      <c r="A55" s="203" t="s">
        <v>1954</v>
      </c>
      <c r="B55" s="202">
        <f>SUM(B56:B58,B62:B67,B70:B71)</f>
        <v>0</v>
      </c>
    </row>
    <row r="56" spans="1:2">
      <c r="A56" s="203" t="s">
        <v>1955</v>
      </c>
      <c r="B56" s="202">
        <v>0</v>
      </c>
    </row>
    <row r="57" spans="1:2">
      <c r="A57" s="203" t="s">
        <v>1956</v>
      </c>
      <c r="B57" s="202">
        <v>0</v>
      </c>
    </row>
    <row r="58" spans="1:2">
      <c r="A58" s="203" t="s">
        <v>1957</v>
      </c>
      <c r="B58" s="202">
        <f>SUM(B59:B61)</f>
        <v>0</v>
      </c>
    </row>
    <row r="59" spans="1:2">
      <c r="A59" s="174" t="s">
        <v>1958</v>
      </c>
      <c r="B59" s="202">
        <v>0</v>
      </c>
    </row>
    <row r="60" spans="1:2">
      <c r="A60" s="174" t="s">
        <v>1959</v>
      </c>
      <c r="B60" s="202">
        <v>0</v>
      </c>
    </row>
    <row r="61" spans="1:2">
      <c r="A61" s="174" t="s">
        <v>1960</v>
      </c>
      <c r="B61" s="202">
        <v>0</v>
      </c>
    </row>
    <row r="62" spans="1:2">
      <c r="A62" s="203" t="s">
        <v>1961</v>
      </c>
      <c r="B62" s="202">
        <v>0</v>
      </c>
    </row>
    <row r="63" spans="1:2">
      <c r="A63" s="203" t="s">
        <v>1962</v>
      </c>
      <c r="B63" s="202">
        <v>0</v>
      </c>
    </row>
    <row r="64" spans="1:2">
      <c r="A64" s="203" t="s">
        <v>1963</v>
      </c>
      <c r="B64" s="202">
        <v>0</v>
      </c>
    </row>
    <row r="65" spans="1:2">
      <c r="A65" s="203" t="s">
        <v>1964</v>
      </c>
      <c r="B65" s="202">
        <v>0</v>
      </c>
    </row>
    <row r="66" spans="1:2">
      <c r="A66" s="203" t="s">
        <v>1965</v>
      </c>
      <c r="B66" s="202">
        <v>0</v>
      </c>
    </row>
    <row r="67" spans="1:2">
      <c r="A67" s="203" t="s">
        <v>1966</v>
      </c>
      <c r="B67" s="202">
        <f>SUM(B68:B69)</f>
        <v>0</v>
      </c>
    </row>
    <row r="68" spans="1:2">
      <c r="A68" s="174" t="s">
        <v>1967</v>
      </c>
      <c r="B68" s="202">
        <v>0</v>
      </c>
    </row>
    <row r="69" spans="1:2">
      <c r="A69" s="174" t="s">
        <v>1968</v>
      </c>
      <c r="B69" s="202">
        <v>0</v>
      </c>
    </row>
    <row r="70" spans="1:2">
      <c r="A70" s="203" t="s">
        <v>1969</v>
      </c>
      <c r="B70" s="202">
        <v>0</v>
      </c>
    </row>
    <row r="71" spans="1:2">
      <c r="A71" s="203" t="s">
        <v>1970</v>
      </c>
      <c r="B71" s="202">
        <f>SUM(B72:B73)</f>
        <v>0</v>
      </c>
    </row>
    <row r="72" spans="1:2">
      <c r="A72" s="174" t="s">
        <v>1971</v>
      </c>
      <c r="B72" s="202">
        <v>0</v>
      </c>
    </row>
    <row r="73" spans="1:2">
      <c r="A73" s="174" t="s">
        <v>1972</v>
      </c>
      <c r="B73" s="202">
        <v>0</v>
      </c>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707638888888889" right="1.10138888888889" top="0.590277777777778" bottom="0.432638888888889" header="0" footer="0"/>
  <pageSetup paperSize="9" scale="99" orientation="portrait" blackAndWhite="1" horizont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68"/>
  <sheetViews>
    <sheetView showGridLines="0" showZeros="0" workbookViewId="0">
      <selection activeCell="E9" sqref="E9"/>
    </sheetView>
  </sheetViews>
  <sheetFormatPr defaultColWidth="9.16666666666667" defaultRowHeight="14.25"/>
  <cols>
    <col min="1" max="1" width="50.625" style="159" customWidth="1"/>
    <col min="2" max="2" width="20.625" style="159" customWidth="1"/>
    <col min="3" max="5" width="9.375" style="161" customWidth="1"/>
    <col min="6" max="242" width="9.16666666666667" style="161" customWidth="1"/>
    <col min="243" max="16384" width="9.16666666666667" style="161"/>
  </cols>
  <sheetData>
    <row r="1" s="159" customFormat="1" ht="30" customHeight="1" spans="1:253">
      <c r="A1" s="162" t="s">
        <v>2205</v>
      </c>
      <c r="B1" s="163"/>
      <c r="C1" s="162"/>
      <c r="D1" s="162"/>
      <c r="E1" s="163"/>
      <c r="F1" s="162"/>
      <c r="G1" s="163"/>
      <c r="H1" s="162"/>
      <c r="I1" s="163"/>
      <c r="J1" s="162"/>
      <c r="K1" s="163"/>
      <c r="L1" s="162"/>
      <c r="M1" s="163"/>
      <c r="N1" s="162"/>
      <c r="O1" s="163"/>
      <c r="P1" s="162"/>
      <c r="Q1" s="163"/>
      <c r="R1" s="162"/>
      <c r="S1" s="163"/>
      <c r="T1" s="162"/>
      <c r="U1" s="163"/>
      <c r="V1" s="162"/>
      <c r="W1" s="163"/>
      <c r="X1" s="162"/>
      <c r="Y1" s="163"/>
      <c r="Z1" s="162"/>
      <c r="AA1" s="163"/>
      <c r="AB1" s="162"/>
      <c r="AC1" s="163"/>
      <c r="AD1" s="162"/>
      <c r="AE1" s="163"/>
      <c r="AF1" s="162"/>
      <c r="AG1" s="163"/>
      <c r="AH1" s="162"/>
      <c r="AI1" s="163"/>
      <c r="AJ1" s="162"/>
      <c r="AK1" s="163"/>
      <c r="AL1" s="162"/>
      <c r="AM1" s="163"/>
      <c r="AN1" s="162"/>
      <c r="AO1" s="163"/>
      <c r="AP1" s="162"/>
      <c r="AQ1" s="163"/>
      <c r="AR1" s="162"/>
      <c r="AS1" s="163"/>
      <c r="AT1" s="162"/>
      <c r="AU1" s="163"/>
      <c r="AV1" s="162"/>
      <c r="AW1" s="163"/>
      <c r="AX1" s="162"/>
      <c r="AY1" s="163"/>
      <c r="AZ1" s="162"/>
      <c r="BA1" s="163"/>
      <c r="BB1" s="162"/>
      <c r="BC1" s="163"/>
      <c r="BD1" s="162"/>
      <c r="BE1" s="163"/>
      <c r="BF1" s="162"/>
      <c r="BG1" s="163"/>
      <c r="BH1" s="162"/>
      <c r="BI1" s="163"/>
      <c r="BJ1" s="162"/>
      <c r="BK1" s="163"/>
      <c r="BL1" s="162"/>
      <c r="BM1" s="163"/>
      <c r="BN1" s="162"/>
      <c r="BO1" s="163"/>
      <c r="BP1" s="162"/>
      <c r="BQ1" s="163"/>
      <c r="BR1" s="162"/>
      <c r="BS1" s="163"/>
      <c r="BT1" s="162"/>
      <c r="BU1" s="163"/>
      <c r="BV1" s="162"/>
      <c r="BW1" s="163"/>
      <c r="BX1" s="162"/>
      <c r="BY1" s="163"/>
      <c r="BZ1" s="162"/>
      <c r="CA1" s="163"/>
      <c r="CB1" s="162"/>
      <c r="CC1" s="163"/>
      <c r="CD1" s="162"/>
      <c r="CE1" s="163"/>
      <c r="CF1" s="162"/>
      <c r="CG1" s="163"/>
      <c r="CH1" s="162"/>
      <c r="CI1" s="163"/>
      <c r="CJ1" s="162"/>
      <c r="CK1" s="163"/>
      <c r="CL1" s="162"/>
      <c r="CM1" s="163"/>
      <c r="CN1" s="162"/>
      <c r="CO1" s="163"/>
      <c r="CP1" s="162"/>
      <c r="CQ1" s="163"/>
      <c r="CR1" s="162"/>
      <c r="CS1" s="163"/>
      <c r="CT1" s="162"/>
      <c r="CU1" s="163"/>
      <c r="CV1" s="162"/>
      <c r="CW1" s="163"/>
      <c r="CX1" s="162"/>
      <c r="CY1" s="163"/>
      <c r="CZ1" s="162"/>
      <c r="DA1" s="163"/>
      <c r="DB1" s="162"/>
      <c r="DC1" s="163"/>
      <c r="DD1" s="162"/>
      <c r="DE1" s="163"/>
      <c r="DF1" s="162"/>
      <c r="DG1" s="163"/>
      <c r="DH1" s="162"/>
      <c r="DI1" s="163"/>
      <c r="DJ1" s="162"/>
      <c r="DK1" s="163"/>
      <c r="DL1" s="162"/>
      <c r="DM1" s="163"/>
      <c r="DN1" s="162"/>
      <c r="DO1" s="163"/>
      <c r="DP1" s="162"/>
      <c r="DQ1" s="163"/>
      <c r="DR1" s="162"/>
      <c r="DS1" s="163"/>
      <c r="DT1" s="162"/>
      <c r="DU1" s="163"/>
      <c r="DV1" s="162"/>
      <c r="DW1" s="163"/>
      <c r="DX1" s="162"/>
      <c r="DY1" s="163"/>
      <c r="DZ1" s="162"/>
      <c r="EA1" s="163"/>
      <c r="EB1" s="162"/>
      <c r="EC1" s="163"/>
      <c r="ED1" s="162"/>
      <c r="EE1" s="163"/>
      <c r="EF1" s="162"/>
      <c r="EG1" s="163"/>
      <c r="EH1" s="162"/>
      <c r="EI1" s="163"/>
      <c r="EJ1" s="162"/>
      <c r="EK1" s="163"/>
      <c r="EL1" s="162"/>
      <c r="EM1" s="163"/>
      <c r="EN1" s="162"/>
      <c r="EO1" s="163"/>
      <c r="EP1" s="162"/>
      <c r="EQ1" s="163"/>
      <c r="ER1" s="162"/>
      <c r="ES1" s="163"/>
      <c r="ET1" s="162"/>
      <c r="EU1" s="163"/>
      <c r="EV1" s="162"/>
      <c r="EW1" s="163"/>
      <c r="EX1" s="162"/>
      <c r="EY1" s="163"/>
      <c r="EZ1" s="162"/>
      <c r="FA1" s="163"/>
      <c r="FB1" s="162"/>
      <c r="FC1" s="163"/>
      <c r="FD1" s="162"/>
      <c r="FE1" s="163"/>
      <c r="FF1" s="162"/>
      <c r="FG1" s="163"/>
      <c r="FH1" s="162"/>
      <c r="FI1" s="163"/>
      <c r="FJ1" s="162"/>
      <c r="FK1" s="163"/>
      <c r="FL1" s="162"/>
      <c r="FM1" s="163"/>
      <c r="FN1" s="162"/>
      <c r="FO1" s="163"/>
      <c r="FP1" s="162"/>
      <c r="FQ1" s="163"/>
      <c r="FR1" s="162"/>
      <c r="FS1" s="163"/>
      <c r="FT1" s="162"/>
      <c r="FU1" s="163"/>
      <c r="FV1" s="162"/>
      <c r="FW1" s="163"/>
      <c r="FX1" s="162"/>
      <c r="FY1" s="163"/>
      <c r="FZ1" s="162"/>
      <c r="GA1" s="163"/>
      <c r="GB1" s="162"/>
      <c r="GC1" s="163"/>
      <c r="GD1" s="162"/>
      <c r="GE1" s="163"/>
      <c r="GF1" s="162"/>
      <c r="GG1" s="163"/>
      <c r="GH1" s="162"/>
      <c r="GI1" s="163"/>
      <c r="GJ1" s="162"/>
      <c r="GK1" s="163"/>
      <c r="GL1" s="162"/>
      <c r="GM1" s="163"/>
      <c r="GN1" s="162"/>
      <c r="GO1" s="163"/>
      <c r="GP1" s="162"/>
      <c r="GQ1" s="163"/>
      <c r="GR1" s="162"/>
      <c r="GS1" s="163"/>
      <c r="GT1" s="162"/>
      <c r="GU1" s="163"/>
      <c r="GV1" s="162"/>
      <c r="GW1" s="163"/>
      <c r="GX1" s="162"/>
      <c r="GY1" s="163"/>
      <c r="GZ1" s="162"/>
      <c r="HA1" s="163"/>
      <c r="HB1" s="162"/>
      <c r="HC1" s="163"/>
      <c r="HD1" s="162"/>
      <c r="HE1" s="163"/>
      <c r="HF1" s="162"/>
      <c r="HG1" s="163"/>
      <c r="HH1" s="162"/>
      <c r="HI1" s="163"/>
      <c r="HJ1" s="162"/>
      <c r="HK1" s="163"/>
      <c r="HL1" s="162"/>
      <c r="HM1" s="163"/>
      <c r="HN1" s="162"/>
      <c r="HO1" s="163"/>
      <c r="HP1" s="162"/>
      <c r="HQ1" s="163"/>
      <c r="HR1" s="162"/>
      <c r="HS1" s="163"/>
      <c r="HT1" s="162"/>
      <c r="HU1" s="163"/>
      <c r="HV1" s="162"/>
      <c r="HW1" s="163"/>
      <c r="HX1" s="162"/>
      <c r="HY1" s="163"/>
      <c r="HZ1" s="162"/>
      <c r="IA1" s="163"/>
      <c r="IB1" s="162"/>
      <c r="IC1" s="163"/>
      <c r="ID1" s="162"/>
      <c r="IE1" s="163"/>
      <c r="IF1" s="162"/>
      <c r="IG1" s="163"/>
      <c r="IH1" s="162"/>
      <c r="II1" s="163"/>
      <c r="IJ1" s="162"/>
      <c r="IK1" s="163"/>
      <c r="IL1" s="162"/>
      <c r="IM1" s="163"/>
      <c r="IN1" s="162"/>
      <c r="IO1" s="163"/>
      <c r="IP1" s="162"/>
      <c r="IQ1" s="163"/>
      <c r="IR1" s="162"/>
      <c r="IS1" s="163"/>
    </row>
    <row r="2" s="179" customFormat="1" ht="18" customHeight="1" spans="1:2">
      <c r="A2" s="190" t="s">
        <v>35</v>
      </c>
      <c r="B2" s="226"/>
    </row>
    <row r="3" s="179" customFormat="1" ht="18" customHeight="1" spans="1:2">
      <c r="A3" s="167" t="s">
        <v>36</v>
      </c>
      <c r="B3" s="167" t="s">
        <v>37</v>
      </c>
    </row>
    <row r="4" s="179" customFormat="1" ht="18" customHeight="1" spans="1:2">
      <c r="A4" s="192" t="s">
        <v>1974</v>
      </c>
      <c r="B4" s="193">
        <f>SUM(B5,B13,B29,B41,B52,B110,B134,B178,B183,B187,B214,B231,B248)</f>
        <v>697244</v>
      </c>
    </row>
    <row r="5" s="179" customFormat="1" ht="18" customHeight="1" spans="1:2">
      <c r="A5" s="194" t="s">
        <v>989</v>
      </c>
      <c r="B5" s="193">
        <f>B6</f>
        <v>0</v>
      </c>
    </row>
    <row r="6" s="179" customFormat="1" ht="18" customHeight="1" spans="1:2">
      <c r="A6" s="194" t="s">
        <v>1975</v>
      </c>
      <c r="B6" s="193">
        <f>SUM(B7:B12)</f>
        <v>0</v>
      </c>
    </row>
    <row r="7" s="179" customFormat="1" ht="18" customHeight="1" spans="1:2">
      <c r="A7" s="181" t="s">
        <v>1976</v>
      </c>
      <c r="B7" s="195">
        <v>0</v>
      </c>
    </row>
    <row r="8" s="179" customFormat="1" ht="18" customHeight="1" spans="1:2">
      <c r="A8" s="181" t="s">
        <v>1977</v>
      </c>
      <c r="B8" s="195">
        <v>0</v>
      </c>
    </row>
    <row r="9" s="179" customFormat="1" ht="18" customHeight="1" spans="1:2">
      <c r="A9" s="181" t="s">
        <v>1978</v>
      </c>
      <c r="B9" s="195">
        <v>0</v>
      </c>
    </row>
    <row r="10" s="179" customFormat="1" ht="18" customHeight="1" spans="1:2">
      <c r="A10" s="181" t="s">
        <v>1979</v>
      </c>
      <c r="B10" s="195">
        <v>0</v>
      </c>
    </row>
    <row r="11" s="179" customFormat="1" ht="18" customHeight="1" spans="1:2">
      <c r="A11" s="181" t="s">
        <v>1980</v>
      </c>
      <c r="B11" s="195">
        <v>0</v>
      </c>
    </row>
    <row r="12" s="179" customFormat="1" ht="18" customHeight="1" spans="1:2">
      <c r="A12" s="181" t="s">
        <v>1981</v>
      </c>
      <c r="B12" s="195">
        <v>0</v>
      </c>
    </row>
    <row r="13" s="179" customFormat="1" ht="18" customHeight="1" spans="1:2">
      <c r="A13" s="194" t="s">
        <v>1038</v>
      </c>
      <c r="B13" s="193">
        <f>SUM(B14,B20,B26)</f>
        <v>26</v>
      </c>
    </row>
    <row r="14" s="179" customFormat="1" ht="18" customHeight="1" spans="1:2">
      <c r="A14" s="194" t="s">
        <v>1982</v>
      </c>
      <c r="B14" s="193">
        <f>SUM(B15:B19)</f>
        <v>26</v>
      </c>
    </row>
    <row r="15" s="179" customFormat="1" ht="18" customHeight="1" spans="1:2">
      <c r="A15" s="181" t="s">
        <v>1983</v>
      </c>
      <c r="B15" s="195">
        <v>0</v>
      </c>
    </row>
    <row r="16" s="179" customFormat="1" ht="18" customHeight="1" spans="1:2">
      <c r="A16" s="181" t="s">
        <v>1984</v>
      </c>
      <c r="B16" s="195">
        <v>26</v>
      </c>
    </row>
    <row r="17" s="179" customFormat="1" ht="18" customHeight="1" spans="1:2">
      <c r="A17" s="181" t="s">
        <v>1985</v>
      </c>
      <c r="B17" s="195">
        <v>0</v>
      </c>
    </row>
    <row r="18" s="179" customFormat="1" ht="18" customHeight="1" spans="1:2">
      <c r="A18" s="181" t="s">
        <v>1986</v>
      </c>
      <c r="B18" s="195">
        <v>0</v>
      </c>
    </row>
    <row r="19" s="179" customFormat="1" ht="18" customHeight="1" spans="1:2">
      <c r="A19" s="181" t="s">
        <v>1987</v>
      </c>
      <c r="B19" s="195">
        <v>0</v>
      </c>
    </row>
    <row r="20" s="179" customFormat="1" ht="18" customHeight="1" spans="1:2">
      <c r="A20" s="194" t="s">
        <v>1988</v>
      </c>
      <c r="B20" s="193">
        <f>SUM(B21:B25)</f>
        <v>0</v>
      </c>
    </row>
    <row r="21" s="179" customFormat="1" ht="18" customHeight="1" spans="1:2">
      <c r="A21" s="181" t="s">
        <v>1989</v>
      </c>
      <c r="B21" s="195">
        <v>0</v>
      </c>
    </row>
    <row r="22" s="179" customFormat="1" ht="18" customHeight="1" spans="1:2">
      <c r="A22" s="181" t="s">
        <v>1990</v>
      </c>
      <c r="B22" s="195">
        <v>0</v>
      </c>
    </row>
    <row r="23" s="179" customFormat="1" ht="18" customHeight="1" spans="1:2">
      <c r="A23" s="181" t="s">
        <v>1991</v>
      </c>
      <c r="B23" s="195">
        <v>0</v>
      </c>
    </row>
    <row r="24" s="179" customFormat="1" ht="18" customHeight="1" spans="1:2">
      <c r="A24" s="181" t="s">
        <v>1992</v>
      </c>
      <c r="B24" s="195">
        <v>0</v>
      </c>
    </row>
    <row r="25" s="179" customFormat="1" ht="18" customHeight="1" spans="1:2">
      <c r="A25" s="181" t="s">
        <v>1993</v>
      </c>
      <c r="B25" s="195">
        <v>0</v>
      </c>
    </row>
    <row r="26" s="179" customFormat="1" ht="18" customHeight="1" spans="1:2">
      <c r="A26" s="194" t="s">
        <v>1994</v>
      </c>
      <c r="B26" s="193">
        <f>SUM(B27:B28)</f>
        <v>0</v>
      </c>
    </row>
    <row r="27" s="179" customFormat="1" ht="18" customHeight="1" spans="1:2">
      <c r="A27" s="181" t="s">
        <v>1995</v>
      </c>
      <c r="B27" s="195">
        <v>0</v>
      </c>
    </row>
    <row r="28" s="179" customFormat="1" ht="18" customHeight="1" spans="1:2">
      <c r="A28" s="181" t="s">
        <v>1996</v>
      </c>
      <c r="B28" s="195">
        <v>0</v>
      </c>
    </row>
    <row r="29" s="179" customFormat="1" ht="18" customHeight="1" spans="1:2">
      <c r="A29" s="194" t="s">
        <v>1080</v>
      </c>
      <c r="B29" s="193">
        <f>SUM(B30,B34,B38)</f>
        <v>0</v>
      </c>
    </row>
    <row r="30" s="179" customFormat="1" ht="18" customHeight="1" spans="1:2">
      <c r="A30" s="194" t="s">
        <v>1997</v>
      </c>
      <c r="B30" s="193">
        <f>SUM(B31:B33)</f>
        <v>0</v>
      </c>
    </row>
    <row r="31" s="179" customFormat="1" ht="18" customHeight="1" spans="1:2">
      <c r="A31" s="181" t="s">
        <v>1998</v>
      </c>
      <c r="B31" s="195">
        <v>0</v>
      </c>
    </row>
    <row r="32" s="179" customFormat="1" ht="18" customHeight="1" spans="1:2">
      <c r="A32" s="181" t="s">
        <v>1999</v>
      </c>
      <c r="B32" s="195">
        <v>0</v>
      </c>
    </row>
    <row r="33" s="179" customFormat="1" ht="18" customHeight="1" spans="1:2">
      <c r="A33" s="181" t="s">
        <v>2000</v>
      </c>
      <c r="B33" s="195">
        <v>0</v>
      </c>
    </row>
    <row r="34" s="179" customFormat="1" ht="18" customHeight="1" spans="1:2">
      <c r="A34" s="194" t="s">
        <v>2001</v>
      </c>
      <c r="B34" s="193">
        <f>SUM(B35:B37)</f>
        <v>0</v>
      </c>
    </row>
    <row r="35" s="179" customFormat="1" ht="18" customHeight="1" spans="1:2">
      <c r="A35" s="181" t="s">
        <v>1998</v>
      </c>
      <c r="B35" s="195">
        <v>0</v>
      </c>
    </row>
    <row r="36" s="179" customFormat="1" ht="18" customHeight="1" spans="1:2">
      <c r="A36" s="181" t="s">
        <v>1999</v>
      </c>
      <c r="B36" s="195">
        <v>0</v>
      </c>
    </row>
    <row r="37" s="179" customFormat="1" ht="18" customHeight="1" spans="1:2">
      <c r="A37" s="181" t="s">
        <v>2002</v>
      </c>
      <c r="B37" s="195">
        <v>0</v>
      </c>
    </row>
    <row r="38" spans="1:2">
      <c r="A38" s="194" t="s">
        <v>2003</v>
      </c>
      <c r="B38" s="193">
        <f>SUM(B39:B40)</f>
        <v>0</v>
      </c>
    </row>
    <row r="39" spans="1:2">
      <c r="A39" s="181" t="s">
        <v>1999</v>
      </c>
      <c r="B39" s="195">
        <v>0</v>
      </c>
    </row>
    <row r="40" spans="1:2">
      <c r="A40" s="181" t="s">
        <v>2004</v>
      </c>
      <c r="B40" s="195">
        <v>0</v>
      </c>
    </row>
    <row r="41" spans="1:2">
      <c r="A41" s="194" t="s">
        <v>1254</v>
      </c>
      <c r="B41" s="193">
        <f>SUM(B42,B47)</f>
        <v>0</v>
      </c>
    </row>
    <row r="42" spans="1:2">
      <c r="A42" s="194" t="s">
        <v>2005</v>
      </c>
      <c r="B42" s="193">
        <f>SUM(B43:B46)</f>
        <v>0</v>
      </c>
    </row>
    <row r="43" spans="1:2">
      <c r="A43" s="181" t="s">
        <v>2006</v>
      </c>
      <c r="B43" s="195">
        <v>0</v>
      </c>
    </row>
    <row r="44" spans="1:2">
      <c r="A44" s="181" t="s">
        <v>2007</v>
      </c>
      <c r="B44" s="195">
        <v>0</v>
      </c>
    </row>
    <row r="45" spans="1:2">
      <c r="A45" s="181" t="s">
        <v>2008</v>
      </c>
      <c r="B45" s="195">
        <v>0</v>
      </c>
    </row>
    <row r="46" spans="1:2">
      <c r="A46" s="181" t="s">
        <v>2009</v>
      </c>
      <c r="B46" s="195">
        <v>0</v>
      </c>
    </row>
    <row r="47" spans="1:2">
      <c r="A47" s="194" t="s">
        <v>2010</v>
      </c>
      <c r="B47" s="193">
        <f>SUM(B48:B51)</f>
        <v>0</v>
      </c>
    </row>
    <row r="48" spans="1:2">
      <c r="A48" s="181" t="s">
        <v>2011</v>
      </c>
      <c r="B48" s="195">
        <v>0</v>
      </c>
    </row>
    <row r="49" spans="1:2">
      <c r="A49" s="181" t="s">
        <v>2012</v>
      </c>
      <c r="B49" s="195">
        <v>0</v>
      </c>
    </row>
    <row r="50" spans="1:2">
      <c r="A50" s="181" t="s">
        <v>2013</v>
      </c>
      <c r="B50" s="195">
        <v>0</v>
      </c>
    </row>
    <row r="51" spans="1:2">
      <c r="A51" s="181" t="s">
        <v>2014</v>
      </c>
      <c r="B51" s="195">
        <v>0</v>
      </c>
    </row>
    <row r="52" spans="1:2">
      <c r="A52" s="194" t="s">
        <v>1323</v>
      </c>
      <c r="B52" s="193">
        <f>SUM(B53,B69,B73:B74,B80,B84,B88,B92,B98,B101)</f>
        <v>594277</v>
      </c>
    </row>
    <row r="53" spans="1:2">
      <c r="A53" s="194" t="s">
        <v>2015</v>
      </c>
      <c r="B53" s="193">
        <f>SUM(B54:B68)</f>
        <v>186742</v>
      </c>
    </row>
    <row r="54" spans="1:2">
      <c r="A54" s="181" t="s">
        <v>2016</v>
      </c>
      <c r="B54" s="195">
        <v>41121</v>
      </c>
    </row>
    <row r="55" spans="1:2">
      <c r="A55" s="181" t="s">
        <v>2017</v>
      </c>
      <c r="B55" s="195">
        <v>0</v>
      </c>
    </row>
    <row r="56" spans="1:2">
      <c r="A56" s="181" t="s">
        <v>2018</v>
      </c>
      <c r="B56" s="195">
        <v>96104</v>
      </c>
    </row>
    <row r="57" spans="1:2">
      <c r="A57" s="181" t="s">
        <v>2019</v>
      </c>
      <c r="B57" s="195">
        <v>9985</v>
      </c>
    </row>
    <row r="58" spans="1:2">
      <c r="A58" s="181" t="s">
        <v>2020</v>
      </c>
      <c r="B58" s="195">
        <v>384</v>
      </c>
    </row>
    <row r="59" spans="1:2">
      <c r="A59" s="181" t="s">
        <v>2021</v>
      </c>
      <c r="B59" s="195">
        <v>0</v>
      </c>
    </row>
    <row r="60" spans="1:2">
      <c r="A60" s="181" t="s">
        <v>2022</v>
      </c>
      <c r="B60" s="195">
        <v>0</v>
      </c>
    </row>
    <row r="61" spans="1:2">
      <c r="A61" s="181" t="s">
        <v>2023</v>
      </c>
      <c r="B61" s="195">
        <v>0</v>
      </c>
    </row>
    <row r="62" spans="1:2">
      <c r="A62" s="181" t="s">
        <v>2024</v>
      </c>
      <c r="B62" s="195">
        <v>0</v>
      </c>
    </row>
    <row r="63" spans="1:2">
      <c r="A63" s="181" t="s">
        <v>2025</v>
      </c>
      <c r="B63" s="195">
        <v>0</v>
      </c>
    </row>
    <row r="64" spans="1:2">
      <c r="A64" s="181" t="s">
        <v>1618</v>
      </c>
      <c r="B64" s="195">
        <v>0</v>
      </c>
    </row>
    <row r="65" spans="1:2">
      <c r="A65" s="181" t="s">
        <v>2026</v>
      </c>
      <c r="B65" s="195">
        <v>0</v>
      </c>
    </row>
    <row r="66" spans="1:2">
      <c r="A66" s="181" t="s">
        <v>2027</v>
      </c>
      <c r="B66" s="195">
        <v>0</v>
      </c>
    </row>
    <row r="67" spans="1:2">
      <c r="A67" s="181" t="s">
        <v>2028</v>
      </c>
      <c r="B67" s="195">
        <v>268</v>
      </c>
    </row>
    <row r="68" spans="1:2">
      <c r="A68" s="181" t="s">
        <v>2029</v>
      </c>
      <c r="B68" s="195">
        <v>38880</v>
      </c>
    </row>
    <row r="69" spans="1:2">
      <c r="A69" s="194" t="s">
        <v>2030</v>
      </c>
      <c r="B69" s="193">
        <f>SUM(B70:B72)</f>
        <v>0</v>
      </c>
    </row>
    <row r="70" spans="1:2">
      <c r="A70" s="181" t="s">
        <v>2016</v>
      </c>
      <c r="B70" s="195">
        <v>0</v>
      </c>
    </row>
    <row r="71" spans="1:2">
      <c r="A71" s="181" t="s">
        <v>2017</v>
      </c>
      <c r="B71" s="195">
        <v>0</v>
      </c>
    </row>
    <row r="72" spans="1:2">
      <c r="A72" s="181" t="s">
        <v>2031</v>
      </c>
      <c r="B72" s="195">
        <v>0</v>
      </c>
    </row>
    <row r="73" spans="1:2">
      <c r="A73" s="194" t="s">
        <v>2032</v>
      </c>
      <c r="B73" s="195">
        <v>0</v>
      </c>
    </row>
    <row r="74" spans="1:2">
      <c r="A74" s="194" t="s">
        <v>2033</v>
      </c>
      <c r="B74" s="193">
        <f>SUM(B75:B79)</f>
        <v>0</v>
      </c>
    </row>
    <row r="75" spans="1:2">
      <c r="A75" s="181" t="s">
        <v>2034</v>
      </c>
      <c r="B75" s="195">
        <v>0</v>
      </c>
    </row>
    <row r="76" spans="1:2">
      <c r="A76" s="181" t="s">
        <v>2035</v>
      </c>
      <c r="B76" s="195">
        <v>0</v>
      </c>
    </row>
    <row r="77" spans="1:2">
      <c r="A77" s="181" t="s">
        <v>2036</v>
      </c>
      <c r="B77" s="195">
        <v>0</v>
      </c>
    </row>
    <row r="78" spans="1:2">
      <c r="A78" s="181" t="s">
        <v>2037</v>
      </c>
      <c r="B78" s="195">
        <v>0</v>
      </c>
    </row>
    <row r="79" spans="1:2">
      <c r="A79" s="181" t="s">
        <v>2038</v>
      </c>
      <c r="B79" s="195">
        <v>0</v>
      </c>
    </row>
    <row r="80" spans="1:2">
      <c r="A80" s="194" t="s">
        <v>2039</v>
      </c>
      <c r="B80" s="193">
        <f>SUM(B81:B83)</f>
        <v>4230</v>
      </c>
    </row>
    <row r="81" spans="1:2">
      <c r="A81" s="181" t="s">
        <v>2040</v>
      </c>
      <c r="B81" s="195">
        <v>4230</v>
      </c>
    </row>
    <row r="82" spans="1:2">
      <c r="A82" s="181" t="s">
        <v>2041</v>
      </c>
      <c r="B82" s="195">
        <v>0</v>
      </c>
    </row>
    <row r="83" spans="1:2">
      <c r="A83" s="181" t="s">
        <v>2042</v>
      </c>
      <c r="B83" s="195">
        <v>0</v>
      </c>
    </row>
    <row r="84" spans="1:2">
      <c r="A84" s="194" t="s">
        <v>2043</v>
      </c>
      <c r="B84" s="193">
        <f>SUM(B85:B87)</f>
        <v>0</v>
      </c>
    </row>
    <row r="85" spans="1:2">
      <c r="A85" s="181" t="s">
        <v>2044</v>
      </c>
      <c r="B85" s="195">
        <v>0</v>
      </c>
    </row>
    <row r="86" spans="1:2">
      <c r="A86" s="181" t="s">
        <v>2045</v>
      </c>
      <c r="B86" s="195">
        <v>0</v>
      </c>
    </row>
    <row r="87" spans="1:2">
      <c r="A87" s="181" t="s">
        <v>2046</v>
      </c>
      <c r="B87" s="195">
        <v>0</v>
      </c>
    </row>
    <row r="88" spans="1:2">
      <c r="A88" s="194" t="s">
        <v>2047</v>
      </c>
      <c r="B88" s="193">
        <f>SUM(B89:B91)</f>
        <v>0</v>
      </c>
    </row>
    <row r="89" spans="1:2">
      <c r="A89" s="181" t="s">
        <v>2044</v>
      </c>
      <c r="B89" s="195">
        <v>0</v>
      </c>
    </row>
    <row r="90" spans="1:2">
      <c r="A90" s="181" t="s">
        <v>2045</v>
      </c>
      <c r="B90" s="195">
        <v>0</v>
      </c>
    </row>
    <row r="91" spans="1:2">
      <c r="A91" s="181" t="s">
        <v>2048</v>
      </c>
      <c r="B91" s="195">
        <v>0</v>
      </c>
    </row>
    <row r="92" spans="1:2">
      <c r="A92" s="194" t="s">
        <v>2049</v>
      </c>
      <c r="B92" s="193">
        <f>SUM(B93:B97)</f>
        <v>0</v>
      </c>
    </row>
    <row r="93" spans="1:2">
      <c r="A93" s="181" t="s">
        <v>2050</v>
      </c>
      <c r="B93" s="195">
        <v>0</v>
      </c>
    </row>
    <row r="94" spans="1:2">
      <c r="A94" s="181" t="s">
        <v>2051</v>
      </c>
      <c r="B94" s="195">
        <v>0</v>
      </c>
    </row>
    <row r="95" spans="1:2">
      <c r="A95" s="181" t="s">
        <v>2052</v>
      </c>
      <c r="B95" s="195">
        <v>0</v>
      </c>
    </row>
    <row r="96" spans="1:2">
      <c r="A96" s="181" t="s">
        <v>2053</v>
      </c>
      <c r="B96" s="195">
        <v>0</v>
      </c>
    </row>
    <row r="97" spans="1:2">
      <c r="A97" s="181" t="s">
        <v>2054</v>
      </c>
      <c r="B97" s="195">
        <v>0</v>
      </c>
    </row>
    <row r="98" spans="1:2">
      <c r="A98" s="194" t="s">
        <v>2055</v>
      </c>
      <c r="B98" s="193">
        <f>SUM(B99:B100)</f>
        <v>0</v>
      </c>
    </row>
    <row r="99" spans="1:2">
      <c r="A99" s="181" t="s">
        <v>2056</v>
      </c>
      <c r="B99" s="195">
        <v>0</v>
      </c>
    </row>
    <row r="100" spans="1:2">
      <c r="A100" s="181" t="s">
        <v>2057</v>
      </c>
      <c r="B100" s="195">
        <v>0</v>
      </c>
    </row>
    <row r="101" spans="1:2">
      <c r="A101" s="194" t="s">
        <v>2058</v>
      </c>
      <c r="B101" s="193">
        <f>SUM(B102:B109)</f>
        <v>403305</v>
      </c>
    </row>
    <row r="102" spans="1:2">
      <c r="A102" s="181" t="s">
        <v>2044</v>
      </c>
      <c r="B102" s="195">
        <v>0</v>
      </c>
    </row>
    <row r="103" spans="1:2">
      <c r="A103" s="181" t="s">
        <v>2045</v>
      </c>
      <c r="B103" s="195">
        <v>0</v>
      </c>
    </row>
    <row r="104" spans="1:2">
      <c r="A104" s="181" t="s">
        <v>2059</v>
      </c>
      <c r="B104" s="195">
        <v>0</v>
      </c>
    </row>
    <row r="105" spans="1:2">
      <c r="A105" s="181" t="s">
        <v>2060</v>
      </c>
      <c r="B105" s="195">
        <v>0</v>
      </c>
    </row>
    <row r="106" spans="1:2">
      <c r="A106" s="181" t="s">
        <v>2061</v>
      </c>
      <c r="B106" s="195">
        <v>0</v>
      </c>
    </row>
    <row r="107" spans="1:2">
      <c r="A107" s="181" t="s">
        <v>2062</v>
      </c>
      <c r="B107" s="195">
        <v>0</v>
      </c>
    </row>
    <row r="108" spans="1:2">
      <c r="A108" s="181" t="s">
        <v>2063</v>
      </c>
      <c r="B108" s="195">
        <v>0</v>
      </c>
    </row>
    <row r="109" spans="1:2">
      <c r="A109" s="181" t="s">
        <v>2064</v>
      </c>
      <c r="B109" s="195">
        <v>403305</v>
      </c>
    </row>
    <row r="110" spans="1:2">
      <c r="A110" s="194" t="s">
        <v>1343</v>
      </c>
      <c r="B110" s="193">
        <f>SUM(B111,B116,B121,B126,B129)</f>
        <v>90</v>
      </c>
    </row>
    <row r="111" spans="1:2">
      <c r="A111" s="194" t="s">
        <v>2065</v>
      </c>
      <c r="B111" s="193">
        <f>SUM(B112:B115)</f>
        <v>0</v>
      </c>
    </row>
    <row r="112" spans="1:2">
      <c r="A112" s="181" t="s">
        <v>1999</v>
      </c>
      <c r="B112" s="195">
        <v>0</v>
      </c>
    </row>
    <row r="113" spans="1:2">
      <c r="A113" s="181" t="s">
        <v>2066</v>
      </c>
      <c r="B113" s="195">
        <v>0</v>
      </c>
    </row>
    <row r="114" spans="1:2">
      <c r="A114" s="181" t="s">
        <v>2067</v>
      </c>
      <c r="B114" s="195">
        <v>0</v>
      </c>
    </row>
    <row r="115" spans="1:2">
      <c r="A115" s="181" t="s">
        <v>2068</v>
      </c>
      <c r="B115" s="195">
        <v>0</v>
      </c>
    </row>
    <row r="116" spans="1:2">
      <c r="A116" s="194" t="s">
        <v>2069</v>
      </c>
      <c r="B116" s="193">
        <f>SUM(B117:B120)</f>
        <v>0</v>
      </c>
    </row>
    <row r="117" spans="1:2">
      <c r="A117" s="181" t="s">
        <v>1999</v>
      </c>
      <c r="B117" s="195">
        <v>0</v>
      </c>
    </row>
    <row r="118" spans="1:2">
      <c r="A118" s="181" t="s">
        <v>2066</v>
      </c>
      <c r="B118" s="195">
        <v>0</v>
      </c>
    </row>
    <row r="119" spans="1:2">
      <c r="A119" s="181" t="s">
        <v>2070</v>
      </c>
      <c r="B119" s="195">
        <v>0</v>
      </c>
    </row>
    <row r="120" spans="1:2">
      <c r="A120" s="181" t="s">
        <v>2071</v>
      </c>
      <c r="B120" s="195">
        <v>0</v>
      </c>
    </row>
    <row r="121" spans="1:2">
      <c r="A121" s="194" t="s">
        <v>2072</v>
      </c>
      <c r="B121" s="193">
        <f>SUM(B122:B125)</f>
        <v>90</v>
      </c>
    </row>
    <row r="122" spans="1:2">
      <c r="A122" s="181" t="s">
        <v>1405</v>
      </c>
      <c r="B122" s="195">
        <v>0</v>
      </c>
    </row>
    <row r="123" spans="1:2">
      <c r="A123" s="181" t="s">
        <v>2073</v>
      </c>
      <c r="B123" s="195">
        <v>90</v>
      </c>
    </row>
    <row r="124" spans="1:2">
      <c r="A124" s="181" t="s">
        <v>2074</v>
      </c>
      <c r="B124" s="195">
        <v>0</v>
      </c>
    </row>
    <row r="125" spans="1:2">
      <c r="A125" s="181" t="s">
        <v>2075</v>
      </c>
      <c r="B125" s="195">
        <v>0</v>
      </c>
    </row>
    <row r="126" spans="1:2">
      <c r="A126" s="194" t="s">
        <v>2076</v>
      </c>
      <c r="B126" s="193">
        <f>SUM(B127:B128)</f>
        <v>0</v>
      </c>
    </row>
    <row r="127" spans="1:2">
      <c r="A127" s="181" t="s">
        <v>2077</v>
      </c>
      <c r="B127" s="195">
        <v>0</v>
      </c>
    </row>
    <row r="128" spans="1:2">
      <c r="A128" s="181" t="s">
        <v>2078</v>
      </c>
      <c r="B128" s="195">
        <v>0</v>
      </c>
    </row>
    <row r="129" spans="1:2">
      <c r="A129" s="194" t="s">
        <v>2079</v>
      </c>
      <c r="B129" s="193">
        <f>SUM(B130:B133)</f>
        <v>0</v>
      </c>
    </row>
    <row r="130" spans="1:2">
      <c r="A130" s="181" t="s">
        <v>2080</v>
      </c>
      <c r="B130" s="195">
        <v>0</v>
      </c>
    </row>
    <row r="131" spans="1:2">
      <c r="A131" s="181" t="s">
        <v>2081</v>
      </c>
      <c r="B131" s="195">
        <v>0</v>
      </c>
    </row>
    <row r="132" spans="1:2">
      <c r="A132" s="181" t="s">
        <v>2082</v>
      </c>
      <c r="B132" s="195">
        <v>0</v>
      </c>
    </row>
    <row r="133" spans="1:2">
      <c r="A133" s="181" t="s">
        <v>2083</v>
      </c>
      <c r="B133" s="195">
        <v>0</v>
      </c>
    </row>
    <row r="134" spans="1:2">
      <c r="A134" s="194" t="s">
        <v>1434</v>
      </c>
      <c r="B134" s="193">
        <f>SUM(B135,B140,B145,B154,B161,B171,B174,B177)</f>
        <v>2558</v>
      </c>
    </row>
    <row r="135" spans="1:2">
      <c r="A135" s="194" t="s">
        <v>2084</v>
      </c>
      <c r="B135" s="193">
        <f>SUM(B136:B139)</f>
        <v>0</v>
      </c>
    </row>
    <row r="136" spans="1:2">
      <c r="A136" s="181" t="s">
        <v>1436</v>
      </c>
      <c r="B136" s="195">
        <v>0</v>
      </c>
    </row>
    <row r="137" spans="1:2">
      <c r="A137" s="181" t="s">
        <v>1437</v>
      </c>
      <c r="B137" s="195">
        <v>0</v>
      </c>
    </row>
    <row r="138" spans="1:2">
      <c r="A138" s="181" t="s">
        <v>2085</v>
      </c>
      <c r="B138" s="195">
        <v>0</v>
      </c>
    </row>
    <row r="139" spans="1:2">
      <c r="A139" s="181" t="s">
        <v>2086</v>
      </c>
      <c r="B139" s="195">
        <v>0</v>
      </c>
    </row>
    <row r="140" spans="1:2">
      <c r="A140" s="194" t="s">
        <v>2087</v>
      </c>
      <c r="B140" s="193">
        <f>SUM(B141:B144)</f>
        <v>0</v>
      </c>
    </row>
    <row r="141" spans="1:2">
      <c r="A141" s="181" t="s">
        <v>2085</v>
      </c>
      <c r="B141" s="195">
        <v>0</v>
      </c>
    </row>
    <row r="142" spans="1:2">
      <c r="A142" s="181" t="s">
        <v>2088</v>
      </c>
      <c r="B142" s="195">
        <v>0</v>
      </c>
    </row>
    <row r="143" spans="1:2">
      <c r="A143" s="181" t="s">
        <v>2089</v>
      </c>
      <c r="B143" s="195">
        <v>0</v>
      </c>
    </row>
    <row r="144" spans="1:2">
      <c r="A144" s="181" t="s">
        <v>2090</v>
      </c>
      <c r="B144" s="195">
        <v>0</v>
      </c>
    </row>
    <row r="145" spans="1:2">
      <c r="A145" s="194" t="s">
        <v>2091</v>
      </c>
      <c r="B145" s="193">
        <f>SUM(B146:B153)</f>
        <v>0</v>
      </c>
    </row>
    <row r="146" spans="1:2">
      <c r="A146" s="181" t="s">
        <v>2092</v>
      </c>
      <c r="B146" s="195">
        <v>0</v>
      </c>
    </row>
    <row r="147" spans="1:2">
      <c r="A147" s="181" t="s">
        <v>2093</v>
      </c>
      <c r="B147" s="195">
        <v>0</v>
      </c>
    </row>
    <row r="148" spans="1:2">
      <c r="A148" s="181" t="s">
        <v>2094</v>
      </c>
      <c r="B148" s="195">
        <v>0</v>
      </c>
    </row>
    <row r="149" spans="1:2">
      <c r="A149" s="181" t="s">
        <v>2095</v>
      </c>
      <c r="B149" s="195">
        <v>0</v>
      </c>
    </row>
    <row r="150" spans="1:2">
      <c r="A150" s="181" t="s">
        <v>2096</v>
      </c>
      <c r="B150" s="195">
        <v>0</v>
      </c>
    </row>
    <row r="151" spans="1:2">
      <c r="A151" s="181" t="s">
        <v>2097</v>
      </c>
      <c r="B151" s="195">
        <v>0</v>
      </c>
    </row>
    <row r="152" spans="1:2">
      <c r="A152" s="181" t="s">
        <v>2098</v>
      </c>
      <c r="B152" s="195">
        <v>0</v>
      </c>
    </row>
    <row r="153" spans="1:2">
      <c r="A153" s="181" t="s">
        <v>2099</v>
      </c>
      <c r="B153" s="195">
        <v>0</v>
      </c>
    </row>
    <row r="154" spans="1:2">
      <c r="A154" s="194" t="s">
        <v>2100</v>
      </c>
      <c r="B154" s="193">
        <f>SUM(B155:B160)</f>
        <v>0</v>
      </c>
    </row>
    <row r="155" spans="1:2">
      <c r="A155" s="181" t="s">
        <v>2101</v>
      </c>
      <c r="B155" s="195">
        <v>0</v>
      </c>
    </row>
    <row r="156" spans="1:2">
      <c r="A156" s="181" t="s">
        <v>2102</v>
      </c>
      <c r="B156" s="195">
        <v>0</v>
      </c>
    </row>
    <row r="157" spans="1:2">
      <c r="A157" s="181" t="s">
        <v>2103</v>
      </c>
      <c r="B157" s="195">
        <v>0</v>
      </c>
    </row>
    <row r="158" spans="1:2">
      <c r="A158" s="181" t="s">
        <v>2104</v>
      </c>
      <c r="B158" s="195">
        <v>0</v>
      </c>
    </row>
    <row r="159" spans="1:2">
      <c r="A159" s="181" t="s">
        <v>2105</v>
      </c>
      <c r="B159" s="195">
        <v>0</v>
      </c>
    </row>
    <row r="160" spans="1:2">
      <c r="A160" s="181" t="s">
        <v>2106</v>
      </c>
      <c r="B160" s="195">
        <v>0</v>
      </c>
    </row>
    <row r="161" spans="1:2">
      <c r="A161" s="194" t="s">
        <v>2107</v>
      </c>
      <c r="B161" s="193">
        <f>SUM(B162:B170)</f>
        <v>2558</v>
      </c>
    </row>
    <row r="162" spans="1:2">
      <c r="A162" s="181" t="s">
        <v>2108</v>
      </c>
      <c r="B162" s="195">
        <v>0</v>
      </c>
    </row>
    <row r="163" spans="1:2">
      <c r="A163" s="181" t="s">
        <v>1463</v>
      </c>
      <c r="B163" s="195">
        <v>0</v>
      </c>
    </row>
    <row r="164" spans="1:2">
      <c r="A164" s="181" t="s">
        <v>2109</v>
      </c>
      <c r="B164" s="195">
        <v>44</v>
      </c>
    </row>
    <row r="165" spans="1:2">
      <c r="A165" s="181" t="s">
        <v>2110</v>
      </c>
      <c r="B165" s="195">
        <v>0</v>
      </c>
    </row>
    <row r="166" spans="1:2">
      <c r="A166" s="181" t="s">
        <v>2111</v>
      </c>
      <c r="B166" s="195">
        <v>0</v>
      </c>
    </row>
    <row r="167" spans="1:2">
      <c r="A167" s="181" t="s">
        <v>2112</v>
      </c>
      <c r="B167" s="195">
        <v>0</v>
      </c>
    </row>
    <row r="168" spans="1:2">
      <c r="A168" s="181" t="s">
        <v>2113</v>
      </c>
      <c r="B168" s="195">
        <v>0</v>
      </c>
    </row>
    <row r="169" spans="1:2">
      <c r="A169" s="181" t="s">
        <v>2114</v>
      </c>
      <c r="B169" s="195">
        <v>0</v>
      </c>
    </row>
    <row r="170" spans="1:2">
      <c r="A170" s="181" t="s">
        <v>2115</v>
      </c>
      <c r="B170" s="195">
        <v>2514</v>
      </c>
    </row>
    <row r="171" spans="1:2">
      <c r="A171" s="194" t="s">
        <v>2116</v>
      </c>
      <c r="B171" s="193">
        <f>SUM(B172:B173)</f>
        <v>0</v>
      </c>
    </row>
    <row r="172" spans="1:2">
      <c r="A172" s="181" t="s">
        <v>2117</v>
      </c>
      <c r="B172" s="195">
        <v>0</v>
      </c>
    </row>
    <row r="173" spans="1:2">
      <c r="A173" s="181" t="s">
        <v>2118</v>
      </c>
      <c r="B173" s="195">
        <v>0</v>
      </c>
    </row>
    <row r="174" spans="1:2">
      <c r="A174" s="194" t="s">
        <v>2119</v>
      </c>
      <c r="B174" s="193">
        <f>SUM(B175:B176)</f>
        <v>0</v>
      </c>
    </row>
    <row r="175" spans="1:2">
      <c r="A175" s="181" t="s">
        <v>2117</v>
      </c>
      <c r="B175" s="195">
        <v>0</v>
      </c>
    </row>
    <row r="176" spans="1:2">
      <c r="A176" s="181" t="s">
        <v>2120</v>
      </c>
      <c r="B176" s="195">
        <v>0</v>
      </c>
    </row>
    <row r="177" spans="1:2">
      <c r="A177" s="194" t="s">
        <v>2121</v>
      </c>
      <c r="B177" s="195">
        <v>0</v>
      </c>
    </row>
    <row r="178" spans="1:2">
      <c r="A178" s="194" t="s">
        <v>1479</v>
      </c>
      <c r="B178" s="193">
        <f>B179</f>
        <v>0</v>
      </c>
    </row>
    <row r="179" spans="1:2">
      <c r="A179" s="194" t="s">
        <v>2122</v>
      </c>
      <c r="B179" s="193">
        <f>SUM(B180:B182)</f>
        <v>0</v>
      </c>
    </row>
    <row r="180" spans="1:2">
      <c r="A180" s="181" t="s">
        <v>2123</v>
      </c>
      <c r="B180" s="195">
        <v>0</v>
      </c>
    </row>
    <row r="181" spans="1:2">
      <c r="A181" s="181" t="s">
        <v>2124</v>
      </c>
      <c r="B181" s="195">
        <v>0</v>
      </c>
    </row>
    <row r="182" spans="1:2">
      <c r="A182" s="181" t="s">
        <v>2125</v>
      </c>
      <c r="B182" s="195">
        <v>0</v>
      </c>
    </row>
    <row r="183" spans="1:2">
      <c r="A183" s="194" t="s">
        <v>1537</v>
      </c>
      <c r="B183" s="193">
        <f>B184</f>
        <v>0</v>
      </c>
    </row>
    <row r="184" spans="1:2">
      <c r="A184" s="194" t="s">
        <v>1557</v>
      </c>
      <c r="B184" s="193">
        <f>SUM(B185:B186)</f>
        <v>0</v>
      </c>
    </row>
    <row r="185" spans="1:2">
      <c r="A185" s="181" t="s">
        <v>2126</v>
      </c>
      <c r="B185" s="195">
        <v>0</v>
      </c>
    </row>
    <row r="186" spans="1:2">
      <c r="A186" s="181" t="s">
        <v>2127</v>
      </c>
      <c r="B186" s="195">
        <v>0</v>
      </c>
    </row>
    <row r="187" spans="1:2">
      <c r="A187" s="194" t="s">
        <v>1784</v>
      </c>
      <c r="B187" s="193">
        <f>SUM(B188,B192,B201:B202)</f>
        <v>69597</v>
      </c>
    </row>
    <row r="188" spans="1:2">
      <c r="A188" s="194" t="s">
        <v>2128</v>
      </c>
      <c r="B188" s="193">
        <f>SUM(B189:B191)</f>
        <v>67808</v>
      </c>
    </row>
    <row r="189" spans="1:2">
      <c r="A189" s="181" t="s">
        <v>2129</v>
      </c>
      <c r="B189" s="195">
        <v>0</v>
      </c>
    </row>
    <row r="190" spans="1:2">
      <c r="A190" s="181" t="s">
        <v>2130</v>
      </c>
      <c r="B190" s="195">
        <v>67808</v>
      </c>
    </row>
    <row r="191" spans="1:2">
      <c r="A191" s="181" t="s">
        <v>2131</v>
      </c>
      <c r="B191" s="195">
        <v>0</v>
      </c>
    </row>
    <row r="192" spans="1:2">
      <c r="A192" s="194" t="s">
        <v>2132</v>
      </c>
      <c r="B192" s="193">
        <f>SUM(B193:B200)</f>
        <v>0</v>
      </c>
    </row>
    <row r="193" spans="1:2">
      <c r="A193" s="181" t="s">
        <v>2133</v>
      </c>
      <c r="B193" s="195">
        <v>0</v>
      </c>
    </row>
    <row r="194" spans="1:2">
      <c r="A194" s="181" t="s">
        <v>2134</v>
      </c>
      <c r="B194" s="195">
        <v>0</v>
      </c>
    </row>
    <row r="195" spans="1:2">
      <c r="A195" s="181" t="s">
        <v>2135</v>
      </c>
      <c r="B195" s="195">
        <v>0</v>
      </c>
    </row>
    <row r="196" spans="1:2">
      <c r="A196" s="181" t="s">
        <v>2136</v>
      </c>
      <c r="B196" s="195">
        <v>0</v>
      </c>
    </row>
    <row r="197" spans="1:2">
      <c r="A197" s="181" t="s">
        <v>2137</v>
      </c>
      <c r="B197" s="195">
        <v>0</v>
      </c>
    </row>
    <row r="198" spans="1:2">
      <c r="A198" s="181" t="s">
        <v>2138</v>
      </c>
      <c r="B198" s="195">
        <v>0</v>
      </c>
    </row>
    <row r="199" spans="1:2">
      <c r="A199" s="181" t="s">
        <v>2139</v>
      </c>
      <c r="B199" s="195">
        <v>0</v>
      </c>
    </row>
    <row r="200" spans="1:2">
      <c r="A200" s="181" t="s">
        <v>2140</v>
      </c>
      <c r="B200" s="195">
        <v>0</v>
      </c>
    </row>
    <row r="201" spans="1:2">
      <c r="A201" s="194" t="s">
        <v>2141</v>
      </c>
      <c r="B201" s="195">
        <v>0</v>
      </c>
    </row>
    <row r="202" spans="1:2">
      <c r="A202" s="194" t="s">
        <v>2142</v>
      </c>
      <c r="B202" s="193">
        <f>SUM(B203:B213)</f>
        <v>1789</v>
      </c>
    </row>
    <row r="203" spans="1:2">
      <c r="A203" s="181" t="s">
        <v>2143</v>
      </c>
      <c r="B203" s="195">
        <v>0</v>
      </c>
    </row>
    <row r="204" spans="1:2">
      <c r="A204" s="181" t="s">
        <v>2144</v>
      </c>
      <c r="B204" s="195">
        <v>409</v>
      </c>
    </row>
    <row r="205" spans="1:2">
      <c r="A205" s="181" t="s">
        <v>2145</v>
      </c>
      <c r="B205" s="195">
        <v>1149</v>
      </c>
    </row>
    <row r="206" spans="1:2">
      <c r="A206" s="181" t="s">
        <v>2146</v>
      </c>
      <c r="B206" s="195">
        <v>0</v>
      </c>
    </row>
    <row r="207" spans="1:2">
      <c r="A207" s="181" t="s">
        <v>2147</v>
      </c>
      <c r="B207" s="195">
        <v>13</v>
      </c>
    </row>
    <row r="208" spans="1:2">
      <c r="A208" s="181" t="s">
        <v>2148</v>
      </c>
      <c r="B208" s="195">
        <v>18</v>
      </c>
    </row>
    <row r="209" spans="1:2">
      <c r="A209" s="181" t="s">
        <v>2149</v>
      </c>
      <c r="B209" s="195">
        <v>0</v>
      </c>
    </row>
    <row r="210" spans="1:2">
      <c r="A210" s="181" t="s">
        <v>2150</v>
      </c>
      <c r="B210" s="195">
        <v>0</v>
      </c>
    </row>
    <row r="211" spans="1:2">
      <c r="A211" s="181" t="s">
        <v>2151</v>
      </c>
      <c r="B211" s="195">
        <v>0</v>
      </c>
    </row>
    <row r="212" spans="1:2">
      <c r="A212" s="181" t="s">
        <v>2152</v>
      </c>
      <c r="B212" s="195">
        <v>0</v>
      </c>
    </row>
    <row r="213" spans="1:2">
      <c r="A213" s="181" t="s">
        <v>2153</v>
      </c>
      <c r="B213" s="195">
        <v>200</v>
      </c>
    </row>
    <row r="214" spans="1:2">
      <c r="A214" s="194" t="s">
        <v>1709</v>
      </c>
      <c r="B214" s="193">
        <f>B215</f>
        <v>29723</v>
      </c>
    </row>
    <row r="215" spans="1:2">
      <c r="A215" s="194" t="s">
        <v>2154</v>
      </c>
      <c r="B215" s="193">
        <f>SUM(B216:B230)</f>
        <v>29723</v>
      </c>
    </row>
    <row r="216" spans="1:2">
      <c r="A216" s="181" t="s">
        <v>2155</v>
      </c>
      <c r="B216" s="195">
        <v>0</v>
      </c>
    </row>
    <row r="217" spans="1:2">
      <c r="A217" s="181" t="s">
        <v>2156</v>
      </c>
      <c r="B217" s="195">
        <v>0</v>
      </c>
    </row>
    <row r="218" spans="1:2">
      <c r="A218" s="181" t="s">
        <v>2157</v>
      </c>
      <c r="B218" s="195">
        <v>5417</v>
      </c>
    </row>
    <row r="219" spans="1:2">
      <c r="A219" s="181" t="s">
        <v>2158</v>
      </c>
      <c r="B219" s="195">
        <v>0</v>
      </c>
    </row>
    <row r="220" spans="1:2">
      <c r="A220" s="181" t="s">
        <v>2159</v>
      </c>
      <c r="B220" s="195">
        <v>0</v>
      </c>
    </row>
    <row r="221" spans="1:2">
      <c r="A221" s="181" t="s">
        <v>2160</v>
      </c>
      <c r="B221" s="195">
        <v>0</v>
      </c>
    </row>
    <row r="222" spans="1:2">
      <c r="A222" s="181" t="s">
        <v>2161</v>
      </c>
      <c r="B222" s="195">
        <v>0</v>
      </c>
    </row>
    <row r="223" spans="1:2">
      <c r="A223" s="181" t="s">
        <v>2162</v>
      </c>
      <c r="B223" s="195">
        <v>0</v>
      </c>
    </row>
    <row r="224" spans="1:2">
      <c r="A224" s="181" t="s">
        <v>2163</v>
      </c>
      <c r="B224" s="195">
        <v>0</v>
      </c>
    </row>
    <row r="225" spans="1:2">
      <c r="A225" s="181" t="s">
        <v>2164</v>
      </c>
      <c r="B225" s="195">
        <v>0</v>
      </c>
    </row>
    <row r="226" spans="1:2">
      <c r="A226" s="181" t="s">
        <v>2165</v>
      </c>
      <c r="B226" s="195">
        <v>6746</v>
      </c>
    </row>
    <row r="227" spans="1:2">
      <c r="A227" s="181" t="s">
        <v>2166</v>
      </c>
      <c r="B227" s="195">
        <v>0</v>
      </c>
    </row>
    <row r="228" spans="1:2">
      <c r="A228" s="181" t="s">
        <v>2167</v>
      </c>
      <c r="B228" s="195">
        <v>4850</v>
      </c>
    </row>
    <row r="229" spans="1:2">
      <c r="A229" s="181" t="s">
        <v>2168</v>
      </c>
      <c r="B229" s="195">
        <v>12710</v>
      </c>
    </row>
    <row r="230" spans="1:2">
      <c r="A230" s="181" t="s">
        <v>2169</v>
      </c>
      <c r="B230" s="195">
        <v>0</v>
      </c>
    </row>
    <row r="231" spans="1:2">
      <c r="A231" s="194" t="s">
        <v>1721</v>
      </c>
      <c r="B231" s="193">
        <f>B232</f>
        <v>757</v>
      </c>
    </row>
    <row r="232" spans="1:2">
      <c r="A232" s="194" t="s">
        <v>2170</v>
      </c>
      <c r="B232" s="193">
        <f>SUM(B233:B247)</f>
        <v>757</v>
      </c>
    </row>
    <row r="233" spans="1:2">
      <c r="A233" s="181" t="s">
        <v>2171</v>
      </c>
      <c r="B233" s="195">
        <v>0</v>
      </c>
    </row>
    <row r="234" spans="1:2">
      <c r="A234" s="181" t="s">
        <v>2172</v>
      </c>
      <c r="B234" s="195">
        <v>0</v>
      </c>
    </row>
    <row r="235" spans="1:2">
      <c r="A235" s="181" t="s">
        <v>2173</v>
      </c>
      <c r="B235" s="195">
        <v>455</v>
      </c>
    </row>
    <row r="236" spans="1:2">
      <c r="A236" s="181" t="s">
        <v>2174</v>
      </c>
      <c r="B236" s="195">
        <v>0</v>
      </c>
    </row>
    <row r="237" spans="1:2">
      <c r="A237" s="181" t="s">
        <v>2175</v>
      </c>
      <c r="B237" s="195">
        <v>0</v>
      </c>
    </row>
    <row r="238" spans="1:2">
      <c r="A238" s="181" t="s">
        <v>2176</v>
      </c>
      <c r="B238" s="195">
        <v>0</v>
      </c>
    </row>
    <row r="239" spans="1:2">
      <c r="A239" s="181" t="s">
        <v>2177</v>
      </c>
      <c r="B239" s="195">
        <v>0</v>
      </c>
    </row>
    <row r="240" spans="1:2">
      <c r="A240" s="181" t="s">
        <v>2178</v>
      </c>
      <c r="B240" s="195">
        <v>0</v>
      </c>
    </row>
    <row r="241" spans="1:2">
      <c r="A241" s="181" t="s">
        <v>2179</v>
      </c>
      <c r="B241" s="195">
        <v>0</v>
      </c>
    </row>
    <row r="242" spans="1:2">
      <c r="A242" s="181" t="s">
        <v>2180</v>
      </c>
      <c r="B242" s="195">
        <v>0</v>
      </c>
    </row>
    <row r="243" spans="1:2">
      <c r="A243" s="181" t="s">
        <v>2181</v>
      </c>
      <c r="B243" s="195">
        <v>126</v>
      </c>
    </row>
    <row r="244" spans="1:2">
      <c r="A244" s="181" t="s">
        <v>2182</v>
      </c>
      <c r="B244" s="195">
        <v>0</v>
      </c>
    </row>
    <row r="245" spans="1:2">
      <c r="A245" s="181" t="s">
        <v>2183</v>
      </c>
      <c r="B245" s="195">
        <v>0</v>
      </c>
    </row>
    <row r="246" spans="1:2">
      <c r="A246" s="181" t="s">
        <v>2184</v>
      </c>
      <c r="B246" s="195">
        <v>176</v>
      </c>
    </row>
    <row r="247" spans="1:2">
      <c r="A247" s="181" t="s">
        <v>2185</v>
      </c>
      <c r="B247" s="195">
        <v>0</v>
      </c>
    </row>
    <row r="248" spans="1:2">
      <c r="A248" s="227" t="s">
        <v>2186</v>
      </c>
      <c r="B248" s="193">
        <f>SUM(B249,B262)</f>
        <v>216</v>
      </c>
    </row>
    <row r="249" spans="1:2">
      <c r="A249" s="227" t="s">
        <v>1747</v>
      </c>
      <c r="B249" s="193">
        <f>SUM(B250:B261)</f>
        <v>216</v>
      </c>
    </row>
    <row r="250" spans="1:2">
      <c r="A250" s="228" t="s">
        <v>2187</v>
      </c>
      <c r="B250" s="195">
        <v>216</v>
      </c>
    </row>
    <row r="251" spans="1:2">
      <c r="A251" s="228" t="s">
        <v>2188</v>
      </c>
      <c r="B251" s="195">
        <v>0</v>
      </c>
    </row>
    <row r="252" spans="1:2">
      <c r="A252" s="228" t="s">
        <v>2189</v>
      </c>
      <c r="B252" s="195">
        <v>0</v>
      </c>
    </row>
    <row r="253" spans="1:2">
      <c r="A253" s="228" t="s">
        <v>2190</v>
      </c>
      <c r="B253" s="195">
        <v>0</v>
      </c>
    </row>
    <row r="254" spans="1:2">
      <c r="A254" s="228" t="s">
        <v>2191</v>
      </c>
      <c r="B254" s="195">
        <v>0</v>
      </c>
    </row>
    <row r="255" spans="1:2">
      <c r="A255" s="228" t="s">
        <v>2192</v>
      </c>
      <c r="B255" s="195">
        <v>0</v>
      </c>
    </row>
    <row r="256" spans="1:2">
      <c r="A256" s="228" t="s">
        <v>2193</v>
      </c>
      <c r="B256" s="195">
        <v>0</v>
      </c>
    </row>
    <row r="257" spans="1:2">
      <c r="A257" s="228" t="s">
        <v>2194</v>
      </c>
      <c r="B257" s="195">
        <v>0</v>
      </c>
    </row>
    <row r="258" spans="1:2">
      <c r="A258" s="228" t="s">
        <v>2195</v>
      </c>
      <c r="B258" s="195">
        <v>0</v>
      </c>
    </row>
    <row r="259" spans="1:2">
      <c r="A259" s="228" t="s">
        <v>2196</v>
      </c>
      <c r="B259" s="195">
        <v>0</v>
      </c>
    </row>
    <row r="260" spans="1:2">
      <c r="A260" s="228" t="s">
        <v>2197</v>
      </c>
      <c r="B260" s="195">
        <v>0</v>
      </c>
    </row>
    <row r="261" spans="1:2">
      <c r="A261" s="228" t="s">
        <v>2198</v>
      </c>
      <c r="B261" s="195">
        <v>0</v>
      </c>
    </row>
    <row r="262" spans="1:2">
      <c r="A262" s="227" t="s">
        <v>2199</v>
      </c>
      <c r="B262" s="193">
        <f>SUM(B263:B268)</f>
        <v>0</v>
      </c>
    </row>
    <row r="263" spans="1:2">
      <c r="A263" s="228" t="s">
        <v>1516</v>
      </c>
      <c r="B263" s="195">
        <v>0</v>
      </c>
    </row>
    <row r="264" spans="1:2">
      <c r="A264" s="228" t="s">
        <v>1561</v>
      </c>
      <c r="B264" s="195">
        <v>0</v>
      </c>
    </row>
    <row r="265" spans="1:2">
      <c r="A265" s="228" t="s">
        <v>2200</v>
      </c>
      <c r="B265" s="195">
        <v>0</v>
      </c>
    </row>
    <row r="266" spans="1:2">
      <c r="A266" s="228" t="s">
        <v>2201</v>
      </c>
      <c r="B266" s="195">
        <v>0</v>
      </c>
    </row>
    <row r="267" spans="1:2">
      <c r="A267" s="228" t="s">
        <v>2202</v>
      </c>
      <c r="B267" s="195">
        <v>0</v>
      </c>
    </row>
    <row r="268" spans="1:2">
      <c r="A268" s="228" t="s">
        <v>2203</v>
      </c>
      <c r="B268" s="195">
        <v>0</v>
      </c>
    </row>
  </sheetData>
  <mergeCells count="126">
    <mergeCell ref="A1:B1"/>
    <mergeCell ref="F1:G1"/>
    <mergeCell ref="H1:I1"/>
    <mergeCell ref="J1:K1"/>
    <mergeCell ref="L1:M1"/>
    <mergeCell ref="N1:O1"/>
    <mergeCell ref="P1:Q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FJ1:FK1"/>
    <mergeCell ref="FL1:FM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GP1:GQ1"/>
    <mergeCell ref="GR1:GS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 ref="HV1:HW1"/>
    <mergeCell ref="HX1:HY1"/>
    <mergeCell ref="HZ1:IA1"/>
    <mergeCell ref="IB1:IC1"/>
    <mergeCell ref="ID1:IE1"/>
    <mergeCell ref="IF1:IG1"/>
    <mergeCell ref="IH1:II1"/>
    <mergeCell ref="IJ1:IK1"/>
    <mergeCell ref="IL1:IM1"/>
    <mergeCell ref="IN1:IO1"/>
    <mergeCell ref="IP1:IQ1"/>
    <mergeCell ref="IR1:IS1"/>
    <mergeCell ref="A2:B2"/>
  </mergeCells>
  <printOptions horizontalCentered="1"/>
  <pageMargins left="0.707638888888889" right="0.55" top="0.668055555555556" bottom="0.393055555555556" header="0" footer="0"/>
  <pageSetup paperSize="9" scale="80" orientation="portrait" blackAndWhite="1"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1"/>
  <sheetViews>
    <sheetView workbookViewId="0">
      <selection activeCell="B5" sqref="B5:F5"/>
    </sheetView>
  </sheetViews>
  <sheetFormatPr defaultColWidth="9" defaultRowHeight="14.25"/>
  <cols>
    <col min="1" max="1" width="40.625" style="161" customWidth="1"/>
    <col min="2" max="6" width="10.625" style="161" customWidth="1"/>
    <col min="7" max="16384" width="9" style="161"/>
  </cols>
  <sheetData>
    <row r="1" s="159" customFormat="1" ht="30" customHeight="1" spans="1:254">
      <c r="A1" s="162" t="s">
        <v>2206</v>
      </c>
      <c r="B1" s="162"/>
      <c r="C1" s="162"/>
      <c r="D1" s="162"/>
      <c r="E1" s="162"/>
      <c r="F1" s="162"/>
      <c r="G1" s="18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row>
    <row r="2" s="160" customFormat="1" ht="18" customHeight="1" spans="6:6">
      <c r="F2" s="184" t="s">
        <v>1728</v>
      </c>
    </row>
    <row r="3" s="160" customFormat="1" ht="18" customHeight="1" spans="1:6">
      <c r="A3" s="167" t="s">
        <v>1807</v>
      </c>
      <c r="B3" s="215" t="s">
        <v>1791</v>
      </c>
      <c r="C3" s="216"/>
      <c r="D3" s="216"/>
      <c r="E3" s="216"/>
      <c r="F3" s="217"/>
    </row>
    <row r="4" s="160" customFormat="1" ht="18" customHeight="1" spans="1:6">
      <c r="A4" s="167"/>
      <c r="B4" s="167" t="s">
        <v>1792</v>
      </c>
      <c r="C4" s="167" t="s">
        <v>1793</v>
      </c>
      <c r="D4" s="167" t="s">
        <v>1794</v>
      </c>
      <c r="E4" s="167" t="s">
        <v>1795</v>
      </c>
      <c r="F4" s="167" t="s">
        <v>1796</v>
      </c>
    </row>
    <row r="5" s="160" customFormat="1" ht="18" customHeight="1" spans="1:6">
      <c r="A5" s="218" t="s">
        <v>2207</v>
      </c>
      <c r="B5" s="219">
        <f>SUM(B6,B9,B23,B25)</f>
        <v>9601.72</v>
      </c>
      <c r="C5" s="189">
        <v>1795.92</v>
      </c>
      <c r="D5" s="189">
        <v>5609.431</v>
      </c>
      <c r="E5" s="189">
        <v>412.58</v>
      </c>
      <c r="F5" s="189">
        <v>9409.91</v>
      </c>
    </row>
    <row r="6" s="160" customFormat="1" ht="18" customHeight="1" spans="1:6">
      <c r="A6" s="220" t="s">
        <v>2208</v>
      </c>
      <c r="B6" s="221">
        <v>350.25</v>
      </c>
      <c r="C6" s="189">
        <v>19.72</v>
      </c>
      <c r="D6" s="189">
        <v>107.94</v>
      </c>
      <c r="E6" s="189">
        <v>0</v>
      </c>
      <c r="F6" s="189">
        <v>1.5</v>
      </c>
    </row>
    <row r="7" s="160" customFormat="1" ht="18" customHeight="1" spans="1:6">
      <c r="A7" s="188" t="s">
        <v>2209</v>
      </c>
      <c r="B7" s="222">
        <v>211.25</v>
      </c>
      <c r="C7" s="189">
        <v>2.8</v>
      </c>
      <c r="D7" s="189">
        <v>15</v>
      </c>
      <c r="E7" s="189"/>
      <c r="F7" s="189"/>
    </row>
    <row r="8" s="160" customFormat="1" ht="18" customHeight="1" spans="1:6">
      <c r="A8" s="188" t="s">
        <v>2210</v>
      </c>
      <c r="B8" s="222">
        <v>139</v>
      </c>
      <c r="C8" s="189">
        <v>9.82</v>
      </c>
      <c r="D8" s="189">
        <v>55.43</v>
      </c>
      <c r="E8" s="189"/>
      <c r="F8" s="189">
        <v>1.5</v>
      </c>
    </row>
    <row r="9" s="160" customFormat="1" ht="18" customHeight="1" spans="1:6">
      <c r="A9" s="220" t="s">
        <v>2211</v>
      </c>
      <c r="B9" s="223">
        <v>7959</v>
      </c>
      <c r="C9" s="189">
        <v>7.1</v>
      </c>
      <c r="D9" s="189">
        <v>37.51</v>
      </c>
      <c r="E9" s="189"/>
      <c r="F9" s="189"/>
    </row>
    <row r="10" s="160" customFormat="1" ht="18" customHeight="1" spans="1:6">
      <c r="A10" s="188" t="s">
        <v>2212</v>
      </c>
      <c r="B10" s="224">
        <v>0</v>
      </c>
      <c r="C10" s="189"/>
      <c r="D10" s="189"/>
      <c r="E10" s="189"/>
      <c r="F10" s="189"/>
    </row>
    <row r="11" s="160" customFormat="1" ht="18" customHeight="1" spans="1:6">
      <c r="A11" s="188" t="s">
        <v>2213</v>
      </c>
      <c r="B11" s="224">
        <v>302</v>
      </c>
      <c r="C11" s="189">
        <v>779.06</v>
      </c>
      <c r="D11" s="189">
        <v>1997.62</v>
      </c>
      <c r="E11" s="189">
        <v>254.38</v>
      </c>
      <c r="F11" s="189">
        <v>9215.31</v>
      </c>
    </row>
    <row r="12" s="160" customFormat="1" ht="18" customHeight="1" spans="1:6">
      <c r="A12" s="188" t="s">
        <v>2214</v>
      </c>
      <c r="B12" s="224">
        <v>0</v>
      </c>
      <c r="C12" s="189"/>
      <c r="D12" s="189"/>
      <c r="E12" s="189"/>
      <c r="F12" s="189">
        <v>8833</v>
      </c>
    </row>
    <row r="13" s="160" customFormat="1" ht="18" customHeight="1" spans="1:6">
      <c r="A13" s="188" t="s">
        <v>2215</v>
      </c>
      <c r="B13" s="224">
        <v>900</v>
      </c>
      <c r="C13" s="189">
        <v>10</v>
      </c>
      <c r="D13" s="189">
        <v>310</v>
      </c>
      <c r="E13" s="189">
        <v>10</v>
      </c>
      <c r="F13" s="189">
        <v>10</v>
      </c>
    </row>
    <row r="14" s="160" customFormat="1" ht="18" customHeight="1" spans="1:6">
      <c r="A14" s="188" t="s">
        <v>2216</v>
      </c>
      <c r="B14" s="224">
        <v>0</v>
      </c>
      <c r="C14" s="189">
        <v>70</v>
      </c>
      <c r="D14" s="189">
        <v>100</v>
      </c>
      <c r="E14" s="189">
        <v>10</v>
      </c>
      <c r="F14" s="189">
        <v>70</v>
      </c>
    </row>
    <row r="15" s="160" customFormat="1" ht="18" customHeight="1" spans="1:6">
      <c r="A15" s="188" t="s">
        <v>2217</v>
      </c>
      <c r="B15" s="224">
        <v>1735.517425</v>
      </c>
      <c r="C15" s="189"/>
      <c r="D15" s="189"/>
      <c r="E15" s="189"/>
      <c r="F15" s="189"/>
    </row>
    <row r="16" s="160" customFormat="1" ht="18" customHeight="1" spans="1:6">
      <c r="A16" s="188" t="s">
        <v>1860</v>
      </c>
      <c r="B16" s="224">
        <v>0</v>
      </c>
      <c r="C16" s="189">
        <v>686.58</v>
      </c>
      <c r="D16" s="189">
        <v>1077.36</v>
      </c>
      <c r="E16" s="189">
        <v>93</v>
      </c>
      <c r="F16" s="189">
        <v>281.36</v>
      </c>
    </row>
    <row r="17" s="160" customFormat="1" ht="18" customHeight="1" spans="1:6">
      <c r="A17" s="188" t="s">
        <v>2218</v>
      </c>
      <c r="B17" s="224">
        <v>415</v>
      </c>
      <c r="C17" s="189"/>
      <c r="D17" s="189"/>
      <c r="E17" s="189"/>
      <c r="F17" s="189"/>
    </row>
    <row r="18" s="160" customFormat="1" ht="18" customHeight="1" spans="1:6">
      <c r="A18" s="188" t="s">
        <v>2219</v>
      </c>
      <c r="B18" s="224">
        <v>0</v>
      </c>
      <c r="C18" s="189">
        <v>12.48</v>
      </c>
      <c r="D18" s="189">
        <v>510.26</v>
      </c>
      <c r="E18" s="189">
        <v>141.38</v>
      </c>
      <c r="F18" s="189">
        <v>20.95</v>
      </c>
    </row>
    <row r="19" s="160" customFormat="1" ht="18" customHeight="1" spans="1:6">
      <c r="A19" s="188" t="s">
        <v>2220</v>
      </c>
      <c r="B19" s="224">
        <v>0</v>
      </c>
      <c r="C19" s="189"/>
      <c r="D19" s="189"/>
      <c r="E19" s="189"/>
      <c r="F19" s="189"/>
    </row>
    <row r="20" s="160" customFormat="1" ht="18" customHeight="1" spans="1:6">
      <c r="A20" s="188" t="s">
        <v>2221</v>
      </c>
      <c r="B20" s="224">
        <v>2662.13</v>
      </c>
      <c r="C20" s="189">
        <v>380</v>
      </c>
      <c r="D20" s="189">
        <v>1512</v>
      </c>
      <c r="E20" s="189">
        <v>30</v>
      </c>
      <c r="F20" s="189">
        <v>60</v>
      </c>
    </row>
    <row r="21" s="160" customFormat="1" ht="18" customHeight="1" spans="1:6">
      <c r="A21" s="188" t="s">
        <v>2222</v>
      </c>
      <c r="B21" s="224">
        <v>1253.61</v>
      </c>
      <c r="C21" s="189"/>
      <c r="D21" s="189"/>
      <c r="E21" s="189"/>
      <c r="F21" s="189"/>
    </row>
    <row r="22" s="160" customFormat="1" ht="18" customHeight="1" spans="1:6">
      <c r="A22" s="225" t="s">
        <v>2223</v>
      </c>
      <c r="B22" s="224">
        <v>690.742575</v>
      </c>
      <c r="C22" s="189"/>
      <c r="D22" s="189">
        <v>100</v>
      </c>
      <c r="E22" s="189"/>
      <c r="F22" s="189"/>
    </row>
    <row r="23" s="160" customFormat="1" ht="18" customHeight="1" spans="1:6">
      <c r="A23" s="220" t="s">
        <v>2224</v>
      </c>
      <c r="B23" s="223">
        <v>0</v>
      </c>
      <c r="C23" s="189"/>
      <c r="D23" s="189"/>
      <c r="E23" s="189"/>
      <c r="F23" s="189"/>
    </row>
    <row r="24" s="160" customFormat="1" ht="18" customHeight="1" spans="1:6">
      <c r="A24" s="188" t="s">
        <v>2225</v>
      </c>
      <c r="B24" s="224">
        <v>0</v>
      </c>
      <c r="C24" s="189"/>
      <c r="D24" s="189">
        <v>300</v>
      </c>
      <c r="E24" s="189"/>
      <c r="F24" s="189"/>
    </row>
    <row r="25" s="160" customFormat="1" ht="18" customHeight="1" spans="1:6">
      <c r="A25" s="220" t="s">
        <v>1784</v>
      </c>
      <c r="B25" s="223">
        <v>1292.47</v>
      </c>
      <c r="C25" s="189"/>
      <c r="D25" s="189">
        <v>472</v>
      </c>
      <c r="E25" s="189"/>
      <c r="F25" s="189"/>
    </row>
    <row r="26" s="160" customFormat="1" ht="18" customHeight="1" spans="1:6">
      <c r="A26" s="188" t="s">
        <v>2226</v>
      </c>
      <c r="B26" s="224">
        <v>16</v>
      </c>
      <c r="C26" s="189">
        <v>140</v>
      </c>
      <c r="D26" s="189">
        <v>220</v>
      </c>
      <c r="E26" s="189"/>
      <c r="F26" s="189"/>
    </row>
    <row r="27" s="160" customFormat="1" ht="18" customHeight="1" spans="1:6">
      <c r="A27" s="188" t="s">
        <v>2227</v>
      </c>
      <c r="B27" s="224">
        <v>146</v>
      </c>
      <c r="C27" s="189">
        <v>240</v>
      </c>
      <c r="D27" s="189">
        <v>420</v>
      </c>
      <c r="E27" s="189">
        <v>30</v>
      </c>
      <c r="F27" s="189">
        <v>60</v>
      </c>
    </row>
    <row r="28" s="160" customFormat="1" ht="18" customHeight="1" spans="1:6">
      <c r="A28" s="188" t="s">
        <v>2228</v>
      </c>
      <c r="B28" s="224">
        <v>0</v>
      </c>
      <c r="C28" s="189">
        <v>617.14</v>
      </c>
      <c r="D28" s="189">
        <v>1991.871</v>
      </c>
      <c r="E28" s="189">
        <v>128.2</v>
      </c>
      <c r="F28" s="189">
        <v>133.1</v>
      </c>
    </row>
    <row r="29" s="160" customFormat="1" ht="18" customHeight="1" spans="1:6">
      <c r="A29" s="188" t="s">
        <v>2226</v>
      </c>
      <c r="B29" s="224">
        <v>0</v>
      </c>
      <c r="C29" s="189"/>
      <c r="D29" s="189"/>
      <c r="E29" s="189"/>
      <c r="F29" s="189"/>
    </row>
    <row r="30" s="160" customFormat="1" ht="18" customHeight="1" spans="1:6">
      <c r="A30" s="188" t="s">
        <v>2229</v>
      </c>
      <c r="B30" s="224">
        <v>120</v>
      </c>
      <c r="C30" s="189"/>
      <c r="D30" s="189"/>
      <c r="E30" s="189">
        <v>40.1</v>
      </c>
      <c r="F30" s="189">
        <v>20</v>
      </c>
    </row>
    <row r="31" s="160" customFormat="1" ht="18" customHeight="1" spans="1:6">
      <c r="A31" s="188" t="s">
        <v>2230</v>
      </c>
      <c r="B31" s="224">
        <v>2.13</v>
      </c>
      <c r="C31" s="189">
        <v>2.19</v>
      </c>
      <c r="D31" s="189"/>
      <c r="E31" s="189"/>
      <c r="F31" s="189"/>
    </row>
    <row r="32" s="160" customFormat="1" ht="18" customHeight="1" spans="1:6">
      <c r="A32" s="188" t="s">
        <v>2231</v>
      </c>
      <c r="B32" s="224">
        <v>94.3</v>
      </c>
      <c r="C32" s="189">
        <v>268.01</v>
      </c>
      <c r="D32" s="189">
        <v>120</v>
      </c>
      <c r="E32" s="189">
        <v>59.9</v>
      </c>
      <c r="F32" s="189"/>
    </row>
    <row r="33" s="160" customFormat="1" ht="18" customHeight="1" spans="1:6">
      <c r="A33" s="188" t="s">
        <v>2232</v>
      </c>
      <c r="B33" s="224">
        <v>230</v>
      </c>
      <c r="C33" s="189">
        <v>21</v>
      </c>
      <c r="D33" s="189">
        <v>38.9</v>
      </c>
      <c r="E33" s="189">
        <v>8.7</v>
      </c>
      <c r="F33" s="189">
        <v>17.8</v>
      </c>
    </row>
    <row r="34" s="160" customFormat="1" ht="18" customHeight="1" spans="1:6">
      <c r="A34" s="188" t="s">
        <v>2233</v>
      </c>
      <c r="B34" s="224">
        <v>0</v>
      </c>
      <c r="C34" s="189"/>
      <c r="D34" s="189">
        <v>1101.471</v>
      </c>
      <c r="E34" s="189"/>
      <c r="F34" s="189"/>
    </row>
    <row r="35" s="160" customFormat="1" ht="18" customHeight="1" spans="1:6">
      <c r="A35" s="188" t="s">
        <v>2234</v>
      </c>
      <c r="B35" s="224">
        <v>252.1</v>
      </c>
      <c r="C35" s="189"/>
      <c r="D35" s="189">
        <v>200</v>
      </c>
      <c r="E35" s="189"/>
      <c r="F35" s="189"/>
    </row>
    <row r="36" s="160" customFormat="1" ht="18" customHeight="1" spans="1:6">
      <c r="A36" s="188" t="s">
        <v>2235</v>
      </c>
      <c r="B36" s="224">
        <v>57.51</v>
      </c>
      <c r="C36" s="189"/>
      <c r="D36" s="189"/>
      <c r="E36" s="189"/>
      <c r="F36" s="189"/>
    </row>
    <row r="37" s="160" customFormat="1" ht="18" customHeight="1" spans="1:6">
      <c r="A37" s="188" t="s">
        <v>2236</v>
      </c>
      <c r="B37" s="224">
        <v>0</v>
      </c>
      <c r="C37" s="189">
        <v>2.9</v>
      </c>
      <c r="D37" s="189">
        <v>2.1</v>
      </c>
      <c r="E37" s="189">
        <v>0.9</v>
      </c>
      <c r="F37" s="189">
        <v>1.3</v>
      </c>
    </row>
    <row r="38" s="160" customFormat="1" ht="18" customHeight="1" spans="1:6">
      <c r="A38" s="188" t="s">
        <v>2237</v>
      </c>
      <c r="B38" s="224">
        <v>117.5</v>
      </c>
      <c r="C38" s="189">
        <v>35</v>
      </c>
      <c r="D38" s="189">
        <v>14</v>
      </c>
      <c r="E38" s="189">
        <v>14</v>
      </c>
      <c r="F38" s="189">
        <v>21</v>
      </c>
    </row>
    <row r="39" s="160" customFormat="1" ht="18" customHeight="1" spans="1:6">
      <c r="A39" s="188" t="s">
        <v>2238</v>
      </c>
      <c r="B39" s="224">
        <v>41</v>
      </c>
      <c r="C39" s="189"/>
      <c r="D39" s="189"/>
      <c r="E39" s="189"/>
      <c r="F39" s="189"/>
    </row>
    <row r="40" s="160" customFormat="1" ht="18" customHeight="1" spans="1:6">
      <c r="A40" s="225" t="s">
        <v>2239</v>
      </c>
      <c r="B40" s="224">
        <v>200</v>
      </c>
      <c r="C40" s="189">
        <v>30.8</v>
      </c>
      <c r="D40" s="189">
        <v>8.8</v>
      </c>
      <c r="E40" s="189"/>
      <c r="F40" s="189"/>
    </row>
    <row r="41" s="160" customFormat="1" ht="18" customHeight="1" spans="1:6">
      <c r="A41" s="188" t="s">
        <v>2235</v>
      </c>
      <c r="B41" s="222">
        <v>15.93</v>
      </c>
      <c r="C41" s="189">
        <v>10</v>
      </c>
      <c r="D41" s="189">
        <v>30</v>
      </c>
      <c r="E41" s="189"/>
      <c r="F41" s="189"/>
    </row>
  </sheetData>
  <mergeCells count="85">
    <mergeCell ref="A1:F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BA1:BC1"/>
    <mergeCell ref="BD1:BF1"/>
    <mergeCell ref="BG1:BI1"/>
    <mergeCell ref="BJ1:BL1"/>
    <mergeCell ref="BM1:BO1"/>
    <mergeCell ref="BP1:BR1"/>
    <mergeCell ref="BS1:BU1"/>
    <mergeCell ref="BV1:BX1"/>
    <mergeCell ref="BY1:CA1"/>
    <mergeCell ref="CB1:CD1"/>
    <mergeCell ref="CE1:CG1"/>
    <mergeCell ref="CH1:CJ1"/>
    <mergeCell ref="CK1:CM1"/>
    <mergeCell ref="CN1:CP1"/>
    <mergeCell ref="CQ1:CS1"/>
    <mergeCell ref="CT1:CV1"/>
    <mergeCell ref="CW1:CY1"/>
    <mergeCell ref="CZ1:DB1"/>
    <mergeCell ref="DC1:DE1"/>
    <mergeCell ref="DF1:DH1"/>
    <mergeCell ref="DI1:DK1"/>
    <mergeCell ref="DL1:DN1"/>
    <mergeCell ref="DO1:DQ1"/>
    <mergeCell ref="DR1:DT1"/>
    <mergeCell ref="DU1:DW1"/>
    <mergeCell ref="DX1:DZ1"/>
    <mergeCell ref="EA1:EC1"/>
    <mergeCell ref="ED1:EF1"/>
    <mergeCell ref="EG1:EI1"/>
    <mergeCell ref="EJ1:EL1"/>
    <mergeCell ref="EM1:EO1"/>
    <mergeCell ref="EP1:ER1"/>
    <mergeCell ref="ES1:EU1"/>
    <mergeCell ref="EV1:EX1"/>
    <mergeCell ref="EY1:FA1"/>
    <mergeCell ref="FB1:FD1"/>
    <mergeCell ref="FE1:FG1"/>
    <mergeCell ref="FH1:FJ1"/>
    <mergeCell ref="FK1:FM1"/>
    <mergeCell ref="FN1:FP1"/>
    <mergeCell ref="FQ1:FS1"/>
    <mergeCell ref="FT1:FV1"/>
    <mergeCell ref="FW1:FY1"/>
    <mergeCell ref="FZ1:GB1"/>
    <mergeCell ref="GC1:GE1"/>
    <mergeCell ref="GF1:GH1"/>
    <mergeCell ref="GI1:GK1"/>
    <mergeCell ref="GL1:GN1"/>
    <mergeCell ref="GO1:GQ1"/>
    <mergeCell ref="GR1:GT1"/>
    <mergeCell ref="GU1:GW1"/>
    <mergeCell ref="GX1:GZ1"/>
    <mergeCell ref="HA1:HC1"/>
    <mergeCell ref="HD1:HF1"/>
    <mergeCell ref="HG1:HI1"/>
    <mergeCell ref="HJ1:HL1"/>
    <mergeCell ref="HM1:HO1"/>
    <mergeCell ref="HP1:HR1"/>
    <mergeCell ref="HS1:HU1"/>
    <mergeCell ref="HV1:HX1"/>
    <mergeCell ref="HY1:IA1"/>
    <mergeCell ref="IB1:ID1"/>
    <mergeCell ref="IE1:IG1"/>
    <mergeCell ref="IH1:IJ1"/>
    <mergeCell ref="IK1:IM1"/>
    <mergeCell ref="IN1:IP1"/>
    <mergeCell ref="IQ1:IS1"/>
    <mergeCell ref="B3:F3"/>
    <mergeCell ref="A3:A4"/>
  </mergeCells>
  <printOptions horizontalCentered="1"/>
  <pageMargins left="0.751388888888889" right="0.751388888888889"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C12"/>
  <sheetViews>
    <sheetView workbookViewId="0">
      <selection activeCell="K29" sqref="K29"/>
    </sheetView>
  </sheetViews>
  <sheetFormatPr defaultColWidth="9" defaultRowHeight="14.25" outlineLevelCol="2"/>
  <cols>
    <col min="1" max="3" width="20.625" style="182" customWidth="1"/>
    <col min="4" max="5" width="9.375" style="182"/>
    <col min="6" max="6" width="9" style="182"/>
    <col min="7" max="7" width="9.375" style="182"/>
    <col min="8" max="16384" width="9" style="182"/>
  </cols>
  <sheetData>
    <row r="1" ht="18.75" spans="1:3">
      <c r="A1" s="162" t="s">
        <v>2240</v>
      </c>
      <c r="B1" s="162"/>
      <c r="C1" s="162"/>
    </row>
    <row r="2" spans="1:3">
      <c r="A2" s="184" t="s">
        <v>1728</v>
      </c>
      <c r="B2" s="184"/>
      <c r="C2" s="184"/>
    </row>
    <row r="3" ht="24" spans="1:3">
      <c r="A3" s="208" t="s">
        <v>1791</v>
      </c>
      <c r="B3" s="208" t="s">
        <v>2241</v>
      </c>
      <c r="C3" s="209" t="s">
        <v>2242</v>
      </c>
    </row>
    <row r="4" spans="1:3">
      <c r="A4" s="210" t="s">
        <v>1896</v>
      </c>
      <c r="B4" s="211">
        <v>3898475</v>
      </c>
      <c r="C4" s="211">
        <v>3898475</v>
      </c>
    </row>
    <row r="5" spans="1:3">
      <c r="A5" s="212" t="s">
        <v>1897</v>
      </c>
      <c r="B5" s="213">
        <v>1344985</v>
      </c>
      <c r="C5" s="213">
        <v>1344985</v>
      </c>
    </row>
    <row r="6" spans="1:3">
      <c r="A6" s="212" t="s">
        <v>1792</v>
      </c>
      <c r="B6" s="213">
        <v>1373680</v>
      </c>
      <c r="C6" s="213">
        <v>1373680</v>
      </c>
    </row>
    <row r="7" spans="1:3">
      <c r="A7" s="214" t="s">
        <v>1898</v>
      </c>
      <c r="B7" s="213">
        <v>463680</v>
      </c>
      <c r="C7" s="213">
        <v>463680</v>
      </c>
    </row>
    <row r="8" spans="1:3">
      <c r="A8" s="214" t="s">
        <v>1899</v>
      </c>
      <c r="B8" s="213">
        <v>910000</v>
      </c>
      <c r="C8" s="213">
        <v>910000</v>
      </c>
    </row>
    <row r="9" spans="1:3">
      <c r="A9" s="212" t="s">
        <v>1793</v>
      </c>
      <c r="B9" s="213">
        <v>960091</v>
      </c>
      <c r="C9" s="213">
        <v>960091</v>
      </c>
    </row>
    <row r="10" spans="1:3">
      <c r="A10" s="214" t="s">
        <v>1900</v>
      </c>
      <c r="B10" s="213">
        <v>157391</v>
      </c>
      <c r="C10" s="213">
        <v>157391</v>
      </c>
    </row>
    <row r="11" spans="1:3">
      <c r="A11" s="214" t="s">
        <v>1901</v>
      </c>
      <c r="B11" s="213">
        <v>802700</v>
      </c>
      <c r="C11" s="213">
        <v>802700</v>
      </c>
    </row>
    <row r="12" spans="1:3">
      <c r="A12" s="212" t="s">
        <v>1794</v>
      </c>
      <c r="B12" s="213">
        <v>219719</v>
      </c>
      <c r="C12" s="213">
        <v>219719</v>
      </c>
    </row>
  </sheetData>
  <mergeCells count="2">
    <mergeCell ref="A1:C1"/>
    <mergeCell ref="A2:C2"/>
  </mergeCells>
  <printOptions horizontalCentered="1"/>
  <pageMargins left="0.751388888888889" right="0.751388888888889"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IV54"/>
  <sheetViews>
    <sheetView showGridLines="0" showZeros="0" workbookViewId="0">
      <selection activeCell="K22" sqref="K22"/>
    </sheetView>
  </sheetViews>
  <sheetFormatPr defaultColWidth="9.16666666666667" defaultRowHeight="14.25"/>
  <cols>
    <col min="1" max="1" width="40.625" style="159" customWidth="1"/>
    <col min="2" max="2" width="20.625" style="159" customWidth="1"/>
    <col min="3" max="241" width="9.16666666666667" style="161" customWidth="1"/>
    <col min="242" max="16384" width="9.16666666666667" style="161"/>
  </cols>
  <sheetData>
    <row r="1" s="159" customFormat="1" ht="30" customHeight="1" spans="1:256">
      <c r="A1" s="162" t="s">
        <v>2243</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59" customFormat="1" ht="18" customHeight="1" spans="1:2">
      <c r="A2" s="190" t="s">
        <v>35</v>
      </c>
      <c r="B2" s="190"/>
    </row>
    <row r="3" s="159" customFormat="1" ht="18" customHeight="1" spans="1:2">
      <c r="A3" s="167" t="s">
        <v>36</v>
      </c>
      <c r="B3" s="167" t="s">
        <v>37</v>
      </c>
    </row>
    <row r="4" s="159" customFormat="1" ht="18" customHeight="1" spans="1:2">
      <c r="A4" s="167" t="s">
        <v>2244</v>
      </c>
      <c r="B4" s="202">
        <f>B5</f>
        <v>5156</v>
      </c>
    </row>
    <row r="5" s="159" customFormat="1" ht="18" customHeight="1" spans="1:2">
      <c r="A5" s="203" t="s">
        <v>370</v>
      </c>
      <c r="B5" s="202">
        <f>B6</f>
        <v>5156</v>
      </c>
    </row>
    <row r="6" s="159" customFormat="1" ht="18" customHeight="1" spans="1:2">
      <c r="A6" s="203" t="s">
        <v>618</v>
      </c>
      <c r="B6" s="202">
        <f>B7+B39+B44+B50+B54</f>
        <v>5156</v>
      </c>
    </row>
    <row r="7" s="159" customFormat="1" ht="18" customHeight="1" spans="1:2">
      <c r="A7" s="203" t="s">
        <v>619</v>
      </c>
      <c r="B7" s="202">
        <f>SUM(B8:B38)</f>
        <v>5156</v>
      </c>
    </row>
    <row r="8" s="159" customFormat="1" ht="18" customHeight="1" spans="1:2">
      <c r="A8" s="174" t="s">
        <v>2245</v>
      </c>
      <c r="B8" s="206">
        <v>0</v>
      </c>
    </row>
    <row r="9" s="159" customFormat="1" ht="18" customHeight="1" spans="1:2">
      <c r="A9" s="174" t="s">
        <v>2246</v>
      </c>
      <c r="B9" s="202">
        <v>0</v>
      </c>
    </row>
    <row r="10" s="159" customFormat="1" ht="18.75" customHeight="1" spans="1:2">
      <c r="A10" s="174" t="s">
        <v>2247</v>
      </c>
      <c r="B10" s="207">
        <v>0</v>
      </c>
    </row>
    <row r="11" spans="1:2">
      <c r="A11" s="174" t="s">
        <v>2248</v>
      </c>
      <c r="B11" s="202">
        <v>0</v>
      </c>
    </row>
    <row r="12" spans="1:2">
      <c r="A12" s="174" t="s">
        <v>2249</v>
      </c>
      <c r="B12" s="202">
        <v>0</v>
      </c>
    </row>
    <row r="13" spans="1:2">
      <c r="A13" s="174" t="s">
        <v>2250</v>
      </c>
      <c r="B13" s="202">
        <v>0</v>
      </c>
    </row>
    <row r="14" spans="1:2">
      <c r="A14" s="174" t="s">
        <v>2251</v>
      </c>
      <c r="B14" s="202">
        <v>0</v>
      </c>
    </row>
    <row r="15" spans="1:2">
      <c r="A15" s="174" t="s">
        <v>2252</v>
      </c>
      <c r="B15" s="202">
        <v>0</v>
      </c>
    </row>
    <row r="16" spans="1:2">
      <c r="A16" s="174" t="s">
        <v>2253</v>
      </c>
      <c r="B16" s="202">
        <v>0</v>
      </c>
    </row>
    <row r="17" spans="1:2">
      <c r="A17" s="174" t="s">
        <v>2254</v>
      </c>
      <c r="B17" s="202">
        <v>0</v>
      </c>
    </row>
    <row r="18" spans="1:2">
      <c r="A18" s="174" t="s">
        <v>2255</v>
      </c>
      <c r="B18" s="202">
        <v>0</v>
      </c>
    </row>
    <row r="19" spans="1:2">
      <c r="A19" s="174" t="s">
        <v>2256</v>
      </c>
      <c r="B19" s="202">
        <v>0</v>
      </c>
    </row>
    <row r="20" spans="1:2">
      <c r="A20" s="174" t="s">
        <v>2257</v>
      </c>
      <c r="B20" s="202">
        <v>0</v>
      </c>
    </row>
    <row r="21" spans="1:2">
      <c r="A21" s="174" t="s">
        <v>2258</v>
      </c>
      <c r="B21" s="202">
        <v>0</v>
      </c>
    </row>
    <row r="22" spans="1:2">
      <c r="A22" s="174" t="s">
        <v>2259</v>
      </c>
      <c r="B22" s="202">
        <v>0</v>
      </c>
    </row>
    <row r="23" spans="1:2">
      <c r="A23" s="174" t="s">
        <v>2260</v>
      </c>
      <c r="B23" s="202">
        <v>0</v>
      </c>
    </row>
    <row r="24" spans="1:2">
      <c r="A24" s="174" t="s">
        <v>2261</v>
      </c>
      <c r="B24" s="202">
        <v>0</v>
      </c>
    </row>
    <row r="25" spans="1:2">
      <c r="A25" s="174" t="s">
        <v>2262</v>
      </c>
      <c r="B25" s="202">
        <v>0</v>
      </c>
    </row>
    <row r="26" spans="1:2">
      <c r="A26" s="174" t="s">
        <v>2263</v>
      </c>
      <c r="B26" s="202">
        <v>0</v>
      </c>
    </row>
    <row r="27" spans="1:2">
      <c r="A27" s="174" t="s">
        <v>2264</v>
      </c>
      <c r="B27" s="202">
        <v>0</v>
      </c>
    </row>
    <row r="28" spans="1:2">
      <c r="A28" s="174" t="s">
        <v>2265</v>
      </c>
      <c r="B28" s="202">
        <v>0</v>
      </c>
    </row>
    <row r="29" spans="1:2">
      <c r="A29" s="174" t="s">
        <v>2266</v>
      </c>
      <c r="B29" s="202">
        <v>0</v>
      </c>
    </row>
    <row r="30" spans="1:2">
      <c r="A30" s="174" t="s">
        <v>2267</v>
      </c>
      <c r="B30" s="202">
        <v>0</v>
      </c>
    </row>
    <row r="31" spans="1:2">
      <c r="A31" s="174" t="s">
        <v>2268</v>
      </c>
      <c r="B31" s="202">
        <v>0</v>
      </c>
    </row>
    <row r="32" spans="1:2">
      <c r="A32" s="174" t="s">
        <v>2269</v>
      </c>
      <c r="B32" s="202">
        <v>0</v>
      </c>
    </row>
    <row r="33" spans="1:2">
      <c r="A33" s="174" t="s">
        <v>2270</v>
      </c>
      <c r="B33" s="202">
        <v>0</v>
      </c>
    </row>
    <row r="34" spans="1:2">
      <c r="A34" s="174" t="s">
        <v>2271</v>
      </c>
      <c r="B34" s="202">
        <v>0</v>
      </c>
    </row>
    <row r="35" spans="1:2">
      <c r="A35" s="174" t="s">
        <v>2272</v>
      </c>
      <c r="B35" s="202">
        <v>0</v>
      </c>
    </row>
    <row r="36" spans="1:2">
      <c r="A36" s="174" t="s">
        <v>2273</v>
      </c>
      <c r="B36" s="202">
        <v>0</v>
      </c>
    </row>
    <row r="37" spans="1:2">
      <c r="A37" s="174" t="s">
        <v>621</v>
      </c>
      <c r="B37" s="202">
        <v>0</v>
      </c>
    </row>
    <row r="38" spans="1:2">
      <c r="A38" s="174" t="s">
        <v>2274</v>
      </c>
      <c r="B38" s="202">
        <v>5156</v>
      </c>
    </row>
    <row r="39" spans="1:2">
      <c r="A39" s="203" t="s">
        <v>623</v>
      </c>
      <c r="B39" s="202">
        <f>SUM(B40:B43)</f>
        <v>0</v>
      </c>
    </row>
    <row r="40" spans="1:2">
      <c r="A40" s="174" t="s">
        <v>2275</v>
      </c>
      <c r="B40" s="202">
        <v>0</v>
      </c>
    </row>
    <row r="41" spans="1:2">
      <c r="A41" s="174" t="s">
        <v>2276</v>
      </c>
      <c r="B41" s="202">
        <v>0</v>
      </c>
    </row>
    <row r="42" spans="1:2">
      <c r="A42" s="174" t="s">
        <v>2277</v>
      </c>
      <c r="B42" s="202">
        <v>0</v>
      </c>
    </row>
    <row r="43" spans="1:2">
      <c r="A43" s="174" t="s">
        <v>2278</v>
      </c>
      <c r="B43" s="202">
        <v>0</v>
      </c>
    </row>
    <row r="44" spans="1:2">
      <c r="A44" s="203" t="s">
        <v>626</v>
      </c>
      <c r="B44" s="202">
        <f>SUM(B45:B49)</f>
        <v>0</v>
      </c>
    </row>
    <row r="45" spans="1:2">
      <c r="A45" s="174" t="s">
        <v>2279</v>
      </c>
      <c r="B45" s="202">
        <v>0</v>
      </c>
    </row>
    <row r="46" spans="1:2">
      <c r="A46" s="174" t="s">
        <v>2280</v>
      </c>
      <c r="B46" s="202">
        <v>0</v>
      </c>
    </row>
    <row r="47" spans="1:2">
      <c r="A47" s="174" t="s">
        <v>2281</v>
      </c>
      <c r="B47" s="202">
        <v>0</v>
      </c>
    </row>
    <row r="48" spans="1:2">
      <c r="A48" s="174" t="s">
        <v>2282</v>
      </c>
      <c r="B48" s="202">
        <v>0</v>
      </c>
    </row>
    <row r="49" spans="1:2">
      <c r="A49" s="174" t="s">
        <v>2283</v>
      </c>
      <c r="B49" s="202">
        <v>0</v>
      </c>
    </row>
    <row r="50" spans="1:2">
      <c r="A50" s="203" t="s">
        <v>628</v>
      </c>
      <c r="B50" s="202">
        <f>SUM(B51:B53)</f>
        <v>0</v>
      </c>
    </row>
    <row r="51" spans="1:2">
      <c r="A51" s="174" t="s">
        <v>2284</v>
      </c>
      <c r="B51" s="202">
        <v>0</v>
      </c>
    </row>
    <row r="52" spans="1:2">
      <c r="A52" s="174" t="s">
        <v>2285</v>
      </c>
      <c r="B52" s="202">
        <v>0</v>
      </c>
    </row>
    <row r="53" spans="1:2">
      <c r="A53" s="174" t="s">
        <v>2286</v>
      </c>
      <c r="B53" s="202">
        <v>0</v>
      </c>
    </row>
    <row r="54" spans="1:2">
      <c r="A54" s="203" t="s">
        <v>2287</v>
      </c>
      <c r="B54" s="202">
        <v>0</v>
      </c>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590277777777778" right="0.865277777777778" top="1" bottom="1" header="0.5" footer="0"/>
  <pageSetup paperSize="9" orientation="portrait" blackAndWhite="1" horizont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showGridLines="0" showZeros="0" workbookViewId="0">
      <selection activeCell="J24" sqref="J24"/>
    </sheetView>
  </sheetViews>
  <sheetFormatPr defaultColWidth="9.16666666666667" defaultRowHeight="14.25"/>
  <cols>
    <col min="1" max="1" width="40.625" style="159" customWidth="1"/>
    <col min="2" max="2" width="20.625" style="159" customWidth="1"/>
    <col min="3" max="3" width="9.16666666666667" style="159" customWidth="1"/>
    <col min="4" max="244" width="9.16666666666667" style="161" customWidth="1"/>
    <col min="245" max="16384" width="9.16666666666667" style="161"/>
  </cols>
  <sheetData>
    <row r="1" s="159" customFormat="1" ht="30" customHeight="1" spans="1:256">
      <c r="A1" s="162" t="s">
        <v>2288</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59" customFormat="1" ht="18" customHeight="1" spans="1:2">
      <c r="A2" s="190" t="s">
        <v>35</v>
      </c>
      <c r="B2" s="190" t="s">
        <v>35</v>
      </c>
    </row>
    <row r="3" s="159" customFormat="1" ht="18" customHeight="1" spans="1:2">
      <c r="A3" s="167" t="s">
        <v>36</v>
      </c>
      <c r="B3" s="167" t="s">
        <v>37</v>
      </c>
    </row>
    <row r="4" s="159" customFormat="1" ht="18" customHeight="1" spans="1:2">
      <c r="A4" s="167" t="s">
        <v>2289</v>
      </c>
      <c r="B4" s="202">
        <f>B5+B8</f>
        <v>1162</v>
      </c>
    </row>
    <row r="5" s="159" customFormat="1" ht="18" customHeight="1" spans="1:2">
      <c r="A5" s="203" t="s">
        <v>1080</v>
      </c>
      <c r="B5" s="202">
        <f>B6</f>
        <v>0</v>
      </c>
    </row>
    <row r="6" s="159" customFormat="1" ht="18" customHeight="1" spans="1:2">
      <c r="A6" s="203" t="s">
        <v>1100</v>
      </c>
      <c r="B6" s="202">
        <f>B7</f>
        <v>0</v>
      </c>
    </row>
    <row r="7" s="159" customFormat="1" ht="18" customHeight="1" spans="1:2">
      <c r="A7" s="174" t="s">
        <v>2290</v>
      </c>
      <c r="B7" s="202">
        <v>0</v>
      </c>
    </row>
    <row r="8" s="159" customFormat="1" ht="18" customHeight="1" spans="1:2">
      <c r="A8" s="203" t="s">
        <v>2289</v>
      </c>
      <c r="B8" s="202">
        <f>B9+B20+B29+B31</f>
        <v>1162</v>
      </c>
    </row>
    <row r="9" s="159" customFormat="1" ht="18.75" customHeight="1" spans="1:2">
      <c r="A9" s="203" t="s">
        <v>2291</v>
      </c>
      <c r="B9" s="202">
        <f>SUM(B10:B19)</f>
        <v>653</v>
      </c>
    </row>
    <row r="10" spans="1:3">
      <c r="A10" s="174" t="s">
        <v>2292</v>
      </c>
      <c r="B10" s="202">
        <v>0</v>
      </c>
      <c r="C10" s="161"/>
    </row>
    <row r="11" spans="1:3">
      <c r="A11" s="174" t="s">
        <v>2293</v>
      </c>
      <c r="B11" s="202">
        <v>0</v>
      </c>
      <c r="C11" s="161"/>
    </row>
    <row r="12" spans="1:3">
      <c r="A12" s="174" t="s">
        <v>2294</v>
      </c>
      <c r="B12" s="202">
        <v>0</v>
      </c>
      <c r="C12" s="161"/>
    </row>
    <row r="13" spans="1:3">
      <c r="A13" s="174" t="s">
        <v>2295</v>
      </c>
      <c r="B13" s="202">
        <v>0</v>
      </c>
      <c r="C13" s="161"/>
    </row>
    <row r="14" spans="1:3">
      <c r="A14" s="174" t="s">
        <v>2296</v>
      </c>
      <c r="B14" s="202">
        <v>341</v>
      </c>
      <c r="C14" s="161"/>
    </row>
    <row r="15" spans="1:3">
      <c r="A15" s="174" t="s">
        <v>2297</v>
      </c>
      <c r="B15" s="202">
        <v>0</v>
      </c>
      <c r="C15" s="161"/>
    </row>
    <row r="16" spans="1:3">
      <c r="A16" s="174" t="s">
        <v>2298</v>
      </c>
      <c r="B16" s="202">
        <v>0</v>
      </c>
      <c r="C16" s="161"/>
    </row>
    <row r="17" spans="1:3">
      <c r="A17" s="174" t="s">
        <v>2299</v>
      </c>
      <c r="B17" s="202">
        <v>0</v>
      </c>
      <c r="C17" s="161"/>
    </row>
    <row r="18" spans="1:3">
      <c r="A18" s="204" t="s">
        <v>2300</v>
      </c>
      <c r="B18" s="202">
        <v>0</v>
      </c>
      <c r="C18" s="161"/>
    </row>
    <row r="19" spans="1:3">
      <c r="A19" s="174" t="s">
        <v>2301</v>
      </c>
      <c r="B19" s="202">
        <v>312</v>
      </c>
      <c r="C19" s="161"/>
    </row>
    <row r="20" spans="1:3">
      <c r="A20" s="203" t="s">
        <v>2302</v>
      </c>
      <c r="B20" s="202">
        <f>SUM(B21:B28)</f>
        <v>0</v>
      </c>
      <c r="C20" s="161"/>
    </row>
    <row r="21" spans="1:3">
      <c r="A21" s="174" t="s">
        <v>2303</v>
      </c>
      <c r="B21" s="202">
        <v>0</v>
      </c>
      <c r="C21" s="161"/>
    </row>
    <row r="22" spans="1:3">
      <c r="A22" s="205" t="s">
        <v>2304</v>
      </c>
      <c r="B22" s="206">
        <v>0</v>
      </c>
      <c r="C22" s="161"/>
    </row>
    <row r="23" spans="1:3">
      <c r="A23" s="174" t="s">
        <v>2305</v>
      </c>
      <c r="B23" s="202">
        <v>0</v>
      </c>
      <c r="C23" s="161"/>
    </row>
    <row r="24" spans="1:3">
      <c r="A24" s="174" t="s">
        <v>2306</v>
      </c>
      <c r="B24" s="202">
        <v>0</v>
      </c>
      <c r="C24" s="161"/>
    </row>
    <row r="25" spans="1:3">
      <c r="A25" s="174" t="s">
        <v>2307</v>
      </c>
      <c r="B25" s="202">
        <v>0</v>
      </c>
      <c r="C25" s="161"/>
    </row>
    <row r="26" spans="1:3">
      <c r="A26" s="174" t="s">
        <v>2308</v>
      </c>
      <c r="B26" s="202">
        <v>0</v>
      </c>
      <c r="C26" s="161"/>
    </row>
    <row r="27" spans="1:3">
      <c r="A27" s="174" t="s">
        <v>2309</v>
      </c>
      <c r="B27" s="202">
        <v>0</v>
      </c>
      <c r="C27" s="161"/>
    </row>
    <row r="28" spans="1:3">
      <c r="A28" s="174" t="s">
        <v>2310</v>
      </c>
      <c r="B28" s="202">
        <v>0</v>
      </c>
      <c r="C28" s="161"/>
    </row>
    <row r="29" spans="1:3">
      <c r="A29" s="203" t="s">
        <v>2311</v>
      </c>
      <c r="B29" s="202">
        <f>B30</f>
        <v>0</v>
      </c>
      <c r="C29" s="161"/>
    </row>
    <row r="30" spans="1:3">
      <c r="A30" s="174" t="s">
        <v>2312</v>
      </c>
      <c r="B30" s="202">
        <v>0</v>
      </c>
      <c r="C30" s="161"/>
    </row>
    <row r="31" spans="1:3">
      <c r="A31" s="203" t="s">
        <v>2313</v>
      </c>
      <c r="B31" s="202">
        <f>B32</f>
        <v>509</v>
      </c>
      <c r="C31" s="161"/>
    </row>
    <row r="32" spans="1:3">
      <c r="A32" s="174" t="s">
        <v>2314</v>
      </c>
      <c r="B32" s="202">
        <v>509</v>
      </c>
      <c r="C32" s="161"/>
    </row>
    <row r="33" spans="2:3">
      <c r="B33" s="161"/>
      <c r="C33" s="161"/>
    </row>
    <row r="34" spans="2:3">
      <c r="B34" s="161"/>
      <c r="C34" s="161"/>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786805555555556" right="0.786805555555556" top="1" bottom="1" header="0.5" footer="0"/>
  <pageSetup paperSize="9" orientation="portrait" blackAndWhite="1" horizont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54"/>
  <sheetViews>
    <sheetView showGridLines="0" showZeros="0" topLeftCell="A15" workbookViewId="0">
      <selection activeCell="J48" sqref="J48"/>
    </sheetView>
  </sheetViews>
  <sheetFormatPr defaultColWidth="9.16666666666667" defaultRowHeight="14.25"/>
  <cols>
    <col min="1" max="1" width="40.625" style="159" customWidth="1"/>
    <col min="2" max="239" width="9.16666666666667" style="161" customWidth="1"/>
    <col min="240" max="16384" width="9.16666666666667" style="161"/>
  </cols>
  <sheetData>
    <row r="1" s="159" customFormat="1" ht="30" customHeight="1" spans="1:254">
      <c r="A1" s="162" t="s">
        <v>2315</v>
      </c>
      <c r="B1" s="162"/>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row>
    <row r="2" s="159" customFormat="1" ht="18" customHeight="1" spans="1:1">
      <c r="A2" s="190" t="s">
        <v>35</v>
      </c>
    </row>
    <row r="3" s="159" customFormat="1" ht="18" customHeight="1" spans="1:2">
      <c r="A3" s="167" t="s">
        <v>36</v>
      </c>
      <c r="B3" s="191" t="s">
        <v>37</v>
      </c>
    </row>
    <row r="4" s="159" customFormat="1" ht="18" customHeight="1" spans="1:2">
      <c r="A4" s="192" t="s">
        <v>2244</v>
      </c>
      <c r="B4" s="193">
        <f>B5</f>
        <v>3294</v>
      </c>
    </row>
    <row r="5" s="159" customFormat="1" ht="18" customHeight="1" spans="1:2">
      <c r="A5" s="194" t="s">
        <v>370</v>
      </c>
      <c r="B5" s="193">
        <f>B6</f>
        <v>3294</v>
      </c>
    </row>
    <row r="6" s="159" customFormat="1" ht="18" customHeight="1" spans="1:2">
      <c r="A6" s="194" t="s">
        <v>618</v>
      </c>
      <c r="B6" s="193">
        <f>B7+B39+B44+B50+B54</f>
        <v>3294</v>
      </c>
    </row>
    <row r="7" s="159" customFormat="1" ht="18" customHeight="1" spans="1:2">
      <c r="A7" s="194" t="s">
        <v>619</v>
      </c>
      <c r="B7" s="193">
        <f>SUM(B8:B38)</f>
        <v>3238</v>
      </c>
    </row>
    <row r="8" s="159" customFormat="1" ht="18" customHeight="1" spans="1:2">
      <c r="A8" s="181" t="s">
        <v>2245</v>
      </c>
      <c r="B8" s="198">
        <v>0</v>
      </c>
    </row>
    <row r="9" s="159" customFormat="1" ht="18.75" customHeight="1" spans="1:2">
      <c r="A9" s="181" t="s">
        <v>2246</v>
      </c>
      <c r="B9" s="199">
        <v>0</v>
      </c>
    </row>
    <row r="10" spans="1:2">
      <c r="A10" s="181" t="s">
        <v>2247</v>
      </c>
      <c r="B10" s="200">
        <v>0</v>
      </c>
    </row>
    <row r="11" spans="1:2">
      <c r="A11" s="181" t="s">
        <v>2248</v>
      </c>
      <c r="B11" s="199">
        <v>0</v>
      </c>
    </row>
    <row r="12" spans="1:2">
      <c r="A12" s="181" t="s">
        <v>2249</v>
      </c>
      <c r="B12" s="199">
        <v>0</v>
      </c>
    </row>
    <row r="13" spans="1:2">
      <c r="A13" s="181" t="s">
        <v>2250</v>
      </c>
      <c r="B13" s="199">
        <v>0</v>
      </c>
    </row>
    <row r="14" spans="1:2">
      <c r="A14" s="181" t="s">
        <v>2251</v>
      </c>
      <c r="B14" s="199">
        <v>0</v>
      </c>
    </row>
    <row r="15" spans="1:2">
      <c r="A15" s="181" t="s">
        <v>2252</v>
      </c>
      <c r="B15" s="199">
        <v>0</v>
      </c>
    </row>
    <row r="16" spans="1:2">
      <c r="A16" s="181" t="s">
        <v>2253</v>
      </c>
      <c r="B16" s="199">
        <v>0</v>
      </c>
    </row>
    <row r="17" spans="1:2">
      <c r="A17" s="181" t="s">
        <v>2254</v>
      </c>
      <c r="B17" s="199">
        <v>0</v>
      </c>
    </row>
    <row r="18" spans="1:2">
      <c r="A18" s="181" t="s">
        <v>2255</v>
      </c>
      <c r="B18" s="199">
        <v>0</v>
      </c>
    </row>
    <row r="19" spans="1:2">
      <c r="A19" s="181" t="s">
        <v>2256</v>
      </c>
      <c r="B19" s="199">
        <v>0</v>
      </c>
    </row>
    <row r="20" spans="1:2">
      <c r="A20" s="181" t="s">
        <v>2257</v>
      </c>
      <c r="B20" s="199">
        <v>0</v>
      </c>
    </row>
    <row r="21" spans="1:2">
      <c r="A21" s="181" t="s">
        <v>2258</v>
      </c>
      <c r="B21" s="199">
        <v>0</v>
      </c>
    </row>
    <row r="22" spans="1:2">
      <c r="A22" s="181" t="s">
        <v>2259</v>
      </c>
      <c r="B22" s="199">
        <v>0</v>
      </c>
    </row>
    <row r="23" spans="1:2">
      <c r="A23" s="181" t="s">
        <v>2260</v>
      </c>
      <c r="B23" s="201">
        <v>0</v>
      </c>
    </row>
    <row r="24" spans="1:2">
      <c r="A24" s="181" t="s">
        <v>2261</v>
      </c>
      <c r="B24" s="201">
        <v>0</v>
      </c>
    </row>
    <row r="25" spans="1:2">
      <c r="A25" s="181" t="s">
        <v>2262</v>
      </c>
      <c r="B25" s="201">
        <v>0</v>
      </c>
    </row>
    <row r="26" spans="1:2">
      <c r="A26" s="181" t="s">
        <v>2263</v>
      </c>
      <c r="B26" s="201">
        <v>0</v>
      </c>
    </row>
    <row r="27" spans="1:2">
      <c r="A27" s="181" t="s">
        <v>2264</v>
      </c>
      <c r="B27" s="201">
        <v>0</v>
      </c>
    </row>
    <row r="28" spans="1:2">
      <c r="A28" s="181" t="s">
        <v>2265</v>
      </c>
      <c r="B28" s="201">
        <v>0</v>
      </c>
    </row>
    <row r="29" spans="1:2">
      <c r="A29" s="181" t="s">
        <v>2266</v>
      </c>
      <c r="B29" s="201">
        <v>0</v>
      </c>
    </row>
    <row r="30" spans="1:2">
      <c r="A30" s="181" t="s">
        <v>2267</v>
      </c>
      <c r="B30" s="201">
        <v>0</v>
      </c>
    </row>
    <row r="31" spans="1:2">
      <c r="A31" s="181" t="s">
        <v>2268</v>
      </c>
      <c r="B31" s="201">
        <v>0</v>
      </c>
    </row>
    <row r="32" spans="1:2">
      <c r="A32" s="181" t="s">
        <v>2269</v>
      </c>
      <c r="B32" s="201">
        <v>0</v>
      </c>
    </row>
    <row r="33" spans="1:2">
      <c r="A33" s="181" t="s">
        <v>2270</v>
      </c>
      <c r="B33" s="199">
        <v>0</v>
      </c>
    </row>
    <row r="34" spans="1:2">
      <c r="A34" s="181" t="s">
        <v>2271</v>
      </c>
      <c r="B34" s="199">
        <v>0</v>
      </c>
    </row>
    <row r="35" spans="1:2">
      <c r="A35" s="181" t="s">
        <v>2272</v>
      </c>
      <c r="B35" s="199">
        <v>0</v>
      </c>
    </row>
    <row r="36" spans="1:2">
      <c r="A36" s="181" t="s">
        <v>2273</v>
      </c>
      <c r="B36" s="199">
        <v>0</v>
      </c>
    </row>
    <row r="37" spans="1:2">
      <c r="A37" s="181" t="s">
        <v>621</v>
      </c>
      <c r="B37" s="199">
        <v>0</v>
      </c>
    </row>
    <row r="38" spans="1:2">
      <c r="A38" s="181" t="s">
        <v>2274</v>
      </c>
      <c r="B38" s="199">
        <v>3238</v>
      </c>
    </row>
    <row r="39" spans="1:2">
      <c r="A39" s="194" t="s">
        <v>623</v>
      </c>
      <c r="B39" s="193">
        <f>SUM(B40:B43)</f>
        <v>56</v>
      </c>
    </row>
    <row r="40" spans="1:2">
      <c r="A40" s="181" t="s">
        <v>2275</v>
      </c>
      <c r="B40" s="199">
        <v>0</v>
      </c>
    </row>
    <row r="41" spans="1:2">
      <c r="A41" s="181" t="s">
        <v>2276</v>
      </c>
      <c r="B41" s="199">
        <v>56</v>
      </c>
    </row>
    <row r="42" spans="1:2">
      <c r="A42" s="181" t="s">
        <v>2277</v>
      </c>
      <c r="B42" s="199">
        <v>0</v>
      </c>
    </row>
    <row r="43" spans="1:2">
      <c r="A43" s="181" t="s">
        <v>2278</v>
      </c>
      <c r="B43" s="199">
        <v>0</v>
      </c>
    </row>
    <row r="44" spans="1:2">
      <c r="A44" s="194" t="s">
        <v>626</v>
      </c>
      <c r="B44" s="193">
        <f>SUM(B45:B49)</f>
        <v>0</v>
      </c>
    </row>
    <row r="45" spans="1:2">
      <c r="A45" s="181" t="s">
        <v>2279</v>
      </c>
      <c r="B45" s="199">
        <v>0</v>
      </c>
    </row>
    <row r="46" spans="1:2">
      <c r="A46" s="181" t="s">
        <v>2280</v>
      </c>
      <c r="B46" s="199">
        <v>0</v>
      </c>
    </row>
    <row r="47" spans="1:2">
      <c r="A47" s="181" t="s">
        <v>2281</v>
      </c>
      <c r="B47" s="199">
        <v>0</v>
      </c>
    </row>
    <row r="48" spans="1:2">
      <c r="A48" s="181" t="s">
        <v>2282</v>
      </c>
      <c r="B48" s="199">
        <v>0</v>
      </c>
    </row>
    <row r="49" spans="1:2">
      <c r="A49" s="181" t="s">
        <v>2283</v>
      </c>
      <c r="B49" s="199">
        <v>0</v>
      </c>
    </row>
    <row r="50" spans="1:2">
      <c r="A50" s="194" t="s">
        <v>628</v>
      </c>
      <c r="B50" s="193">
        <f>SUM(B51:B53)</f>
        <v>0</v>
      </c>
    </row>
    <row r="51" spans="1:2">
      <c r="A51" s="181" t="s">
        <v>2284</v>
      </c>
      <c r="B51" s="199">
        <v>0</v>
      </c>
    </row>
    <row r="52" spans="1:2">
      <c r="A52" s="181" t="s">
        <v>2285</v>
      </c>
      <c r="B52" s="199">
        <v>0</v>
      </c>
    </row>
    <row r="53" spans="1:2">
      <c r="A53" s="181" t="s">
        <v>2286</v>
      </c>
      <c r="B53" s="199">
        <v>0</v>
      </c>
    </row>
    <row r="54" spans="1:2">
      <c r="A54" s="194" t="s">
        <v>2287</v>
      </c>
      <c r="B54" s="199">
        <v>0</v>
      </c>
    </row>
  </sheetData>
  <mergeCells count="127">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s>
  <printOptions horizontalCentered="1"/>
  <pageMargins left="0.55" right="0.668055555555556" top="1" bottom="1" header="0.5" footer="0"/>
  <pageSetup paperSize="9" fitToHeight="0" orientation="portrait" blackAndWhite="1" horizont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2"/>
  <sheetViews>
    <sheetView showGridLines="0" showZeros="0" workbookViewId="0">
      <selection activeCell="F14" sqref="F14"/>
    </sheetView>
  </sheetViews>
  <sheetFormatPr defaultColWidth="9.16666666666667" defaultRowHeight="14.25"/>
  <cols>
    <col min="1" max="1" width="40.625" style="159" customWidth="1"/>
    <col min="2" max="242" width="9.16666666666667" style="161" customWidth="1"/>
    <col min="243" max="16384" width="9.16666666666667" style="161"/>
  </cols>
  <sheetData>
    <row r="1" s="159" customFormat="1" ht="30" customHeight="1" spans="1:254">
      <c r="A1" s="162" t="s">
        <v>2316</v>
      </c>
      <c r="B1" s="162"/>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row>
    <row r="2" s="159" customFormat="1" ht="18" customHeight="1" spans="1:1">
      <c r="A2" s="190" t="s">
        <v>35</v>
      </c>
    </row>
    <row r="3" s="159" customFormat="1" ht="18" customHeight="1" spans="1:2">
      <c r="A3" s="167" t="s">
        <v>36</v>
      </c>
      <c r="B3" s="191" t="s">
        <v>37</v>
      </c>
    </row>
    <row r="4" s="159" customFormat="1" ht="18" customHeight="1" spans="1:2">
      <c r="A4" s="192" t="s">
        <v>2289</v>
      </c>
      <c r="B4" s="193">
        <f>B5+B8</f>
        <v>813</v>
      </c>
    </row>
    <row r="5" s="159" customFormat="1" ht="18" customHeight="1" spans="1:2">
      <c r="A5" s="194" t="s">
        <v>1080</v>
      </c>
      <c r="B5" s="193">
        <f>B6</f>
        <v>0</v>
      </c>
    </row>
    <row r="6" s="159" customFormat="1" ht="18" customHeight="1" spans="1:2">
      <c r="A6" s="194" t="s">
        <v>1100</v>
      </c>
      <c r="B6" s="193">
        <f>B7</f>
        <v>0</v>
      </c>
    </row>
    <row r="7" s="159" customFormat="1" ht="18" customHeight="1" spans="1:2">
      <c r="A7" s="181" t="s">
        <v>2290</v>
      </c>
      <c r="B7" s="195">
        <v>0</v>
      </c>
    </row>
    <row r="8" s="159" customFormat="1" ht="18.75" customHeight="1" spans="1:2">
      <c r="A8" s="194" t="s">
        <v>2289</v>
      </c>
      <c r="B8" s="193">
        <f>B9+B20+B29+B31</f>
        <v>813</v>
      </c>
    </row>
    <row r="9" spans="1:2">
      <c r="A9" s="194" t="s">
        <v>2291</v>
      </c>
      <c r="B9" s="193">
        <f>SUM(B10:B19)</f>
        <v>304</v>
      </c>
    </row>
    <row r="10" spans="1:2">
      <c r="A10" s="181" t="s">
        <v>2292</v>
      </c>
      <c r="B10" s="195">
        <v>0</v>
      </c>
    </row>
    <row r="11" spans="1:2">
      <c r="A11" s="181" t="s">
        <v>2293</v>
      </c>
      <c r="B11" s="195">
        <v>0</v>
      </c>
    </row>
    <row r="12" spans="1:2">
      <c r="A12" s="181" t="s">
        <v>2294</v>
      </c>
      <c r="B12" s="195">
        <v>0</v>
      </c>
    </row>
    <row r="13" spans="1:2">
      <c r="A13" s="181" t="s">
        <v>2295</v>
      </c>
      <c r="B13" s="195">
        <v>0</v>
      </c>
    </row>
    <row r="14" spans="1:2">
      <c r="A14" s="181" t="s">
        <v>2296</v>
      </c>
      <c r="B14" s="195">
        <v>0</v>
      </c>
    </row>
    <row r="15" spans="1:2">
      <c r="A15" s="181" t="s">
        <v>2297</v>
      </c>
      <c r="B15" s="195">
        <v>0</v>
      </c>
    </row>
    <row r="16" spans="1:2">
      <c r="A16" s="181" t="s">
        <v>2298</v>
      </c>
      <c r="B16" s="195">
        <v>0</v>
      </c>
    </row>
    <row r="17" spans="1:2">
      <c r="A17" s="181" t="s">
        <v>2299</v>
      </c>
      <c r="B17" s="195">
        <v>0</v>
      </c>
    </row>
    <row r="18" spans="1:2">
      <c r="A18" s="171" t="s">
        <v>2300</v>
      </c>
      <c r="B18" s="195">
        <v>0</v>
      </c>
    </row>
    <row r="19" spans="1:2">
      <c r="A19" s="181" t="s">
        <v>2301</v>
      </c>
      <c r="B19" s="195">
        <v>304</v>
      </c>
    </row>
    <row r="20" spans="1:2">
      <c r="A20" s="194" t="s">
        <v>2302</v>
      </c>
      <c r="B20" s="193">
        <f>SUM(B21:B28)</f>
        <v>0</v>
      </c>
    </row>
    <row r="21" spans="1:2">
      <c r="A21" s="181" t="s">
        <v>2303</v>
      </c>
      <c r="B21" s="195">
        <v>0</v>
      </c>
    </row>
    <row r="22" spans="1:2">
      <c r="A22" s="196" t="s">
        <v>2304</v>
      </c>
      <c r="B22" s="197">
        <v>0</v>
      </c>
    </row>
    <row r="23" spans="1:2">
      <c r="A23" s="181" t="s">
        <v>2305</v>
      </c>
      <c r="B23" s="195">
        <v>0</v>
      </c>
    </row>
    <row r="24" spans="1:2">
      <c r="A24" s="181" t="s">
        <v>2306</v>
      </c>
      <c r="B24" s="195">
        <v>0</v>
      </c>
    </row>
    <row r="25" spans="1:2">
      <c r="A25" s="181" t="s">
        <v>2307</v>
      </c>
      <c r="B25" s="195">
        <v>0</v>
      </c>
    </row>
    <row r="26" spans="1:2">
      <c r="A26" s="181" t="s">
        <v>2308</v>
      </c>
      <c r="B26" s="195">
        <v>0</v>
      </c>
    </row>
    <row r="27" spans="1:2">
      <c r="A27" s="181" t="s">
        <v>2309</v>
      </c>
      <c r="B27" s="195">
        <v>0</v>
      </c>
    </row>
    <row r="28" spans="1:2">
      <c r="A28" s="181" t="s">
        <v>2310</v>
      </c>
      <c r="B28" s="195">
        <v>0</v>
      </c>
    </row>
    <row r="29" spans="1:2">
      <c r="A29" s="194" t="s">
        <v>2311</v>
      </c>
      <c r="B29" s="193">
        <f>B30</f>
        <v>0</v>
      </c>
    </row>
    <row r="30" spans="1:2">
      <c r="A30" s="181" t="s">
        <v>2312</v>
      </c>
      <c r="B30" s="195">
        <v>0</v>
      </c>
    </row>
    <row r="31" spans="1:2">
      <c r="A31" s="194" t="s">
        <v>2313</v>
      </c>
      <c r="B31" s="193">
        <f>B32</f>
        <v>509</v>
      </c>
    </row>
    <row r="32" spans="1:2">
      <c r="A32" s="181" t="s">
        <v>2314</v>
      </c>
      <c r="B32" s="195">
        <v>509</v>
      </c>
    </row>
  </sheetData>
  <mergeCells count="127">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s>
  <printOptions horizontalCentered="1"/>
  <pageMargins left="0.707638888888889" right="0.786805555555556" top="1" bottom="1" header="0.5" footer="0"/>
  <pageSetup paperSize="9" orientation="portrait" blackAndWhite="1" horizont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
  <sheetViews>
    <sheetView workbookViewId="0">
      <selection activeCell="B5" sqref="B5:F5"/>
    </sheetView>
  </sheetViews>
  <sheetFormatPr defaultColWidth="9" defaultRowHeight="14.25" outlineLevelRow="6"/>
  <cols>
    <col min="1" max="1" width="40.625" style="161" customWidth="1"/>
    <col min="2" max="6" width="10.625" style="161" customWidth="1"/>
    <col min="7" max="16384" width="9" style="161"/>
  </cols>
  <sheetData>
    <row r="1" s="159" customFormat="1" ht="30" customHeight="1" spans="1:255">
      <c r="A1" s="162" t="s">
        <v>2317</v>
      </c>
      <c r="B1" s="162"/>
      <c r="C1" s="162"/>
      <c r="D1" s="162"/>
      <c r="E1" s="162"/>
      <c r="F1" s="162"/>
      <c r="G1" s="183"/>
      <c r="H1" s="183"/>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row>
    <row r="2" ht="18" customHeight="1" spans="1:6">
      <c r="A2" s="160"/>
      <c r="B2" s="160"/>
      <c r="F2" s="184" t="s">
        <v>1728</v>
      </c>
    </row>
    <row r="3" ht="18" customHeight="1" spans="1:6">
      <c r="A3" s="185" t="s">
        <v>1807</v>
      </c>
      <c r="B3" s="167" t="s">
        <v>1791</v>
      </c>
      <c r="C3" s="167"/>
      <c r="D3" s="167"/>
      <c r="E3" s="167"/>
      <c r="F3" s="167"/>
    </row>
    <row r="4" ht="18" customHeight="1" spans="1:6">
      <c r="A4" s="165"/>
      <c r="B4" s="167" t="s">
        <v>1792</v>
      </c>
      <c r="C4" s="167" t="s">
        <v>1793</v>
      </c>
      <c r="D4" s="167" t="s">
        <v>1794</v>
      </c>
      <c r="E4" s="167" t="s">
        <v>1795</v>
      </c>
      <c r="F4" s="167" t="s">
        <v>1796</v>
      </c>
    </row>
    <row r="5" s="182" customFormat="1" ht="18" customHeight="1" spans="1:6">
      <c r="A5" s="167" t="s">
        <v>2318</v>
      </c>
      <c r="B5" s="186">
        <v>448</v>
      </c>
      <c r="C5" s="187">
        <v>8</v>
      </c>
      <c r="D5" s="187">
        <v>3</v>
      </c>
      <c r="E5" s="187">
        <v>6</v>
      </c>
      <c r="F5" s="187">
        <v>8</v>
      </c>
    </row>
    <row r="6" s="182" customFormat="1" ht="18" customHeight="1" spans="1:6">
      <c r="A6" s="188" t="s">
        <v>2319</v>
      </c>
      <c r="B6" s="189">
        <v>42</v>
      </c>
      <c r="C6" s="189">
        <v>2</v>
      </c>
      <c r="D6" s="189">
        <v>1</v>
      </c>
      <c r="E6" s="189">
        <v>1</v>
      </c>
      <c r="F6" s="189">
        <v>2</v>
      </c>
    </row>
    <row r="7" s="182" customFormat="1" ht="18" customHeight="1" spans="1:6">
      <c r="A7" s="188" t="s">
        <v>2320</v>
      </c>
      <c r="B7" s="189">
        <v>406</v>
      </c>
      <c r="C7" s="189">
        <v>6</v>
      </c>
      <c r="D7" s="189">
        <v>2</v>
      </c>
      <c r="E7" s="189">
        <v>5</v>
      </c>
      <c r="F7" s="189">
        <v>6</v>
      </c>
    </row>
  </sheetData>
  <mergeCells count="85">
    <mergeCell ref="A1:F1"/>
    <mergeCell ref="I1:K1"/>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IO1:IQ1"/>
    <mergeCell ref="IR1:IT1"/>
    <mergeCell ref="B3:F3"/>
    <mergeCell ref="A3:A4"/>
  </mergeCells>
  <printOptions horizontalCentered="1"/>
  <pageMargins left="0.751388888888889" right="0.751388888888889"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IV68"/>
  <sheetViews>
    <sheetView showGridLines="0" showZeros="0" zoomScale="175" zoomScaleNormal="175" workbookViewId="0">
      <pane xSplit="1" ySplit="4" topLeftCell="B37" activePane="bottomRight" state="frozen"/>
      <selection/>
      <selection pane="topRight"/>
      <selection pane="bottomLeft"/>
      <selection pane="bottomRight" activeCell="B38" sqref="B38"/>
    </sheetView>
  </sheetViews>
  <sheetFormatPr defaultColWidth="9.08333333333333" defaultRowHeight="14.25"/>
  <cols>
    <col min="1" max="1" width="40.625" style="159" customWidth="1"/>
    <col min="2" max="2" width="20.625" style="159" customWidth="1"/>
    <col min="3" max="16384" width="9.08333333333333" style="161"/>
  </cols>
  <sheetData>
    <row r="1" s="159" customFormat="1" ht="30" customHeight="1" spans="1:256">
      <c r="A1" s="162" t="s">
        <v>2321</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79" customFormat="1" ht="18" customHeight="1" spans="1:2">
      <c r="A2" s="164" t="s">
        <v>35</v>
      </c>
      <c r="B2" s="164"/>
    </row>
    <row r="3" s="179" customFormat="1" ht="18" customHeight="1" spans="1:2">
      <c r="A3" s="165" t="s">
        <v>1790</v>
      </c>
      <c r="B3" s="166" t="s">
        <v>37</v>
      </c>
    </row>
    <row r="4" s="179" customFormat="1" ht="18" customHeight="1" spans="1:2">
      <c r="A4" s="167"/>
      <c r="B4" s="168"/>
    </row>
    <row r="5" s="179" customFormat="1" ht="18" customHeight="1" spans="1:2">
      <c r="A5" s="173" t="s">
        <v>2322</v>
      </c>
      <c r="B5" s="180">
        <v>383571.015112</v>
      </c>
    </row>
    <row r="6" s="179" customFormat="1" ht="18" customHeight="1" spans="1:2">
      <c r="A6" s="181" t="s">
        <v>2323</v>
      </c>
      <c r="B6" s="180">
        <v>224671.794093</v>
      </c>
    </row>
    <row r="7" s="179" customFormat="1" ht="18" customHeight="1" spans="1:2">
      <c r="A7" s="181" t="s">
        <v>2324</v>
      </c>
      <c r="B7" s="180">
        <v>118340.824184</v>
      </c>
    </row>
    <row r="8" s="179" customFormat="1" ht="18" customHeight="1" spans="1:2">
      <c r="A8" s="181" t="s">
        <v>2325</v>
      </c>
      <c r="B8" s="180">
        <v>3238.040463</v>
      </c>
    </row>
    <row r="9" s="179" customFormat="1" ht="18" customHeight="1" spans="1:2">
      <c r="A9" s="181" t="s">
        <v>2326</v>
      </c>
      <c r="B9" s="180">
        <v>0</v>
      </c>
    </row>
    <row r="10" s="179" customFormat="1" ht="18" customHeight="1" spans="1:2">
      <c r="A10" s="181" t="s">
        <v>2327</v>
      </c>
      <c r="B10" s="180">
        <v>4061.107872</v>
      </c>
    </row>
    <row r="11" s="179" customFormat="1" ht="18" customHeight="1" spans="1:2">
      <c r="A11" s="181" t="s">
        <v>2328</v>
      </c>
      <c r="B11" s="180">
        <v>32809.2785</v>
      </c>
    </row>
    <row r="12" s="179" customFormat="1" ht="18" customHeight="1" spans="1:2">
      <c r="A12" s="181" t="s">
        <v>2329</v>
      </c>
      <c r="B12" s="180">
        <f>(B28+B36+B44+B52+B60)/10000</f>
        <v>0</v>
      </c>
    </row>
    <row r="13" s="179" customFormat="1" ht="18" customHeight="1" spans="1:2">
      <c r="A13" s="173" t="s">
        <v>2330</v>
      </c>
      <c r="B13" s="180">
        <v>0</v>
      </c>
    </row>
    <row r="14" s="179" customFormat="1" ht="18" customHeight="1" spans="1:2">
      <c r="A14" s="181" t="s">
        <v>2323</v>
      </c>
      <c r="B14" s="180">
        <v>0</v>
      </c>
    </row>
    <row r="15" s="179" customFormat="1" ht="18" customHeight="1" spans="1:2">
      <c r="A15" s="181" t="s">
        <v>2324</v>
      </c>
      <c r="B15" s="180">
        <v>0</v>
      </c>
    </row>
    <row r="16" s="179" customFormat="1" ht="18" customHeight="1" spans="1:2">
      <c r="A16" s="181" t="s">
        <v>2325</v>
      </c>
      <c r="B16" s="180">
        <v>0</v>
      </c>
    </row>
    <row r="17" s="179" customFormat="1" ht="18" customHeight="1" spans="1:2">
      <c r="A17" s="181" t="s">
        <v>2326</v>
      </c>
      <c r="B17" s="180">
        <v>0</v>
      </c>
    </row>
    <row r="18" s="179" customFormat="1" ht="18" customHeight="1" spans="1:2">
      <c r="A18" s="181" t="s">
        <v>2327</v>
      </c>
      <c r="B18" s="180">
        <v>0</v>
      </c>
    </row>
    <row r="19" s="179" customFormat="1" ht="18" customHeight="1" spans="1:2">
      <c r="A19" s="181" t="s">
        <v>2328</v>
      </c>
      <c r="B19" s="180">
        <v>0</v>
      </c>
    </row>
    <row r="20" s="179" customFormat="1" ht="18" customHeight="1" spans="1:2">
      <c r="A20" s="181" t="s">
        <v>2329</v>
      </c>
      <c r="B20" s="180">
        <v>0</v>
      </c>
    </row>
    <row r="21" s="179" customFormat="1" ht="18" customHeight="1" spans="1:2">
      <c r="A21" s="173" t="s">
        <v>2331</v>
      </c>
      <c r="B21" s="180">
        <v>60763.787182</v>
      </c>
    </row>
    <row r="22" s="179" customFormat="1" ht="18" customHeight="1" spans="1:2">
      <c r="A22" s="181" t="s">
        <v>2323</v>
      </c>
      <c r="B22" s="180">
        <v>19557.13</v>
      </c>
    </row>
    <row r="23" s="179" customFormat="1" ht="18" customHeight="1" spans="1:2">
      <c r="A23" s="181" t="s">
        <v>2324</v>
      </c>
      <c r="B23" s="180">
        <v>28622.901584</v>
      </c>
    </row>
    <row r="24" s="179" customFormat="1" ht="18" customHeight="1" spans="1:2">
      <c r="A24" s="181" t="s">
        <v>2325</v>
      </c>
      <c r="B24" s="180">
        <v>186.540154</v>
      </c>
    </row>
    <row r="25" s="179" customFormat="1" ht="18" customHeight="1" spans="1:2">
      <c r="A25" s="181" t="s">
        <v>2326</v>
      </c>
      <c r="B25" s="180">
        <v>0</v>
      </c>
    </row>
    <row r="26" s="179" customFormat="1" ht="18" customHeight="1" spans="1:2">
      <c r="A26" s="181" t="s">
        <v>2327</v>
      </c>
      <c r="B26" s="180">
        <v>105.700498</v>
      </c>
    </row>
    <row r="27" s="179" customFormat="1" ht="18" customHeight="1" spans="1:2">
      <c r="A27" s="181" t="s">
        <v>2328</v>
      </c>
      <c r="B27" s="180">
        <v>11841.544946</v>
      </c>
    </row>
    <row r="28" s="179" customFormat="1" ht="18" customHeight="1" spans="1:2">
      <c r="A28" s="181" t="s">
        <v>2329</v>
      </c>
      <c r="B28" s="180">
        <v>0</v>
      </c>
    </row>
    <row r="29" s="179" customFormat="1" ht="18" customHeight="1" spans="1:2">
      <c r="A29" s="173" t="s">
        <v>2332</v>
      </c>
      <c r="B29" s="180">
        <v>126461.018127</v>
      </c>
    </row>
    <row r="30" s="179" customFormat="1" ht="18" customHeight="1" spans="1:2">
      <c r="A30" s="181" t="s">
        <v>2323</v>
      </c>
      <c r="B30" s="180">
        <v>59053.177514</v>
      </c>
    </row>
    <row r="31" s="179" customFormat="1" ht="18" customHeight="1" spans="1:2">
      <c r="A31" s="181" t="s">
        <v>2324</v>
      </c>
      <c r="B31" s="180">
        <v>42583.5</v>
      </c>
    </row>
    <row r="32" s="179" customFormat="1" ht="18" customHeight="1" spans="1:2">
      <c r="A32" s="181" t="s">
        <v>2325</v>
      </c>
      <c r="B32" s="180">
        <v>265.52866</v>
      </c>
    </row>
    <row r="33" s="179" customFormat="1" ht="18" customHeight="1" spans="1:2">
      <c r="A33" s="181" t="s">
        <v>2326</v>
      </c>
      <c r="B33" s="180">
        <v>0</v>
      </c>
    </row>
    <row r="34" s="179" customFormat="1" ht="18" customHeight="1" spans="1:2">
      <c r="A34" s="181" t="s">
        <v>2327</v>
      </c>
      <c r="B34" s="180">
        <v>3596.528114</v>
      </c>
    </row>
    <row r="35" s="179" customFormat="1" ht="18" customHeight="1" spans="1:2">
      <c r="A35" s="181" t="s">
        <v>2328</v>
      </c>
      <c r="B35" s="180">
        <v>20962.283839</v>
      </c>
    </row>
    <row r="36" s="179" customFormat="1" ht="18" customHeight="1" spans="1:2">
      <c r="A36" s="181" t="s">
        <v>2329</v>
      </c>
      <c r="B36" s="180">
        <v>0</v>
      </c>
    </row>
    <row r="37" s="179" customFormat="1" ht="18" customHeight="1" spans="1:2">
      <c r="A37" s="173" t="s">
        <v>2333</v>
      </c>
      <c r="B37" s="180">
        <v>116978.407072</v>
      </c>
    </row>
    <row r="38" s="179" customFormat="1" ht="18" customHeight="1" spans="1:2">
      <c r="A38" s="181" t="s">
        <v>2323</v>
      </c>
      <c r="B38" s="180">
        <v>114322.137777</v>
      </c>
    </row>
    <row r="39" s="179" customFormat="1" ht="18" customHeight="1" spans="1:2">
      <c r="A39" s="181" t="s">
        <v>2324</v>
      </c>
      <c r="B39" s="180">
        <v>592.2</v>
      </c>
    </row>
    <row r="40" s="179" customFormat="1" ht="18" customHeight="1" spans="1:2">
      <c r="A40" s="181" t="s">
        <v>2325</v>
      </c>
      <c r="B40" s="180">
        <v>1705.190035</v>
      </c>
    </row>
    <row r="41" s="179" customFormat="1" ht="18" customHeight="1" spans="1:2">
      <c r="A41" s="181" t="s">
        <v>2326</v>
      </c>
      <c r="B41" s="180">
        <v>0</v>
      </c>
    </row>
    <row r="42" s="179" customFormat="1" ht="18" customHeight="1" spans="1:2">
      <c r="A42" s="181" t="s">
        <v>2327</v>
      </c>
      <c r="B42" s="180">
        <v>358.87926</v>
      </c>
    </row>
    <row r="43" s="179" customFormat="1" ht="18" customHeight="1" spans="1:2">
      <c r="A43" s="181" t="s">
        <v>2328</v>
      </c>
      <c r="B43" s="180">
        <v>0</v>
      </c>
    </row>
    <row r="44" s="179" customFormat="1" ht="18" customHeight="1" spans="1:2">
      <c r="A44" s="181" t="s">
        <v>2329</v>
      </c>
      <c r="B44" s="180">
        <v>0</v>
      </c>
    </row>
    <row r="45" s="179" customFormat="1" ht="18" customHeight="1" spans="1:2">
      <c r="A45" s="181" t="s">
        <v>2334</v>
      </c>
      <c r="B45" s="180">
        <v>74567.182559</v>
      </c>
    </row>
    <row r="46" s="179" customFormat="1" ht="18" customHeight="1" spans="1:2">
      <c r="A46" s="181" t="s">
        <v>2323</v>
      </c>
      <c r="B46" s="180">
        <v>27013.7105</v>
      </c>
    </row>
    <row r="47" s="179" customFormat="1" ht="18" customHeight="1" spans="1:2">
      <c r="A47" s="181" t="s">
        <v>2324</v>
      </c>
      <c r="B47" s="180">
        <v>46542.2226</v>
      </c>
    </row>
    <row r="48" s="179" customFormat="1" ht="18" customHeight="1" spans="1:2">
      <c r="A48" s="181" t="s">
        <v>2325</v>
      </c>
      <c r="B48" s="180">
        <v>1011.249459</v>
      </c>
    </row>
    <row r="49" s="179" customFormat="1" ht="18" customHeight="1" spans="1:2">
      <c r="A49" s="181" t="s">
        <v>2326</v>
      </c>
      <c r="B49" s="180">
        <v>0</v>
      </c>
    </row>
    <row r="50" s="179" customFormat="1" ht="18" customHeight="1" spans="1:2">
      <c r="A50" s="181" t="s">
        <v>2327</v>
      </c>
      <c r="B50" s="180">
        <v>0</v>
      </c>
    </row>
    <row r="51" s="179" customFormat="1" ht="18" customHeight="1" spans="1:2">
      <c r="A51" s="181" t="s">
        <v>2328</v>
      </c>
      <c r="B51" s="180">
        <v>0</v>
      </c>
    </row>
    <row r="52" s="179" customFormat="1" ht="18" customHeight="1" spans="1:2">
      <c r="A52" s="181" t="s">
        <v>2329</v>
      </c>
      <c r="B52" s="180">
        <v>0</v>
      </c>
    </row>
    <row r="53" s="179" customFormat="1" ht="18" customHeight="1" spans="1:2">
      <c r="A53" s="173" t="s">
        <v>2335</v>
      </c>
      <c r="B53" s="180">
        <v>4800.620172</v>
      </c>
    </row>
    <row r="54" s="179" customFormat="1" ht="18" customHeight="1" spans="1:2">
      <c r="A54" s="181" t="s">
        <v>2323</v>
      </c>
      <c r="B54" s="180">
        <v>4725.638302</v>
      </c>
    </row>
    <row r="55" s="179" customFormat="1" ht="18" customHeight="1" spans="1:2">
      <c r="A55" s="181" t="s">
        <v>2324</v>
      </c>
      <c r="B55" s="180">
        <v>0</v>
      </c>
    </row>
    <row r="56" s="179" customFormat="1" ht="18" customHeight="1" spans="1:2">
      <c r="A56" s="181" t="s">
        <v>2325</v>
      </c>
      <c r="B56" s="180">
        <v>69.532155</v>
      </c>
    </row>
    <row r="57" s="179" customFormat="1" ht="18" customHeight="1" spans="1:2">
      <c r="A57" s="181" t="s">
        <v>2326</v>
      </c>
      <c r="B57" s="180">
        <v>0</v>
      </c>
    </row>
    <row r="58" s="179" customFormat="1" ht="18" customHeight="1" spans="1:2">
      <c r="A58" s="181" t="s">
        <v>2327</v>
      </c>
      <c r="B58" s="180">
        <v>0</v>
      </c>
    </row>
    <row r="59" s="179" customFormat="1" ht="18" customHeight="1" spans="1:2">
      <c r="A59" s="181" t="s">
        <v>2328</v>
      </c>
      <c r="B59" s="180">
        <v>5.449715</v>
      </c>
    </row>
    <row r="60" s="179" customFormat="1" ht="18" customHeight="1" spans="1:2">
      <c r="A60" s="181" t="s">
        <v>2329</v>
      </c>
      <c r="B60" s="180">
        <v>0</v>
      </c>
    </row>
    <row r="61" s="179" customFormat="1" ht="18" customHeight="1" spans="1:2">
      <c r="A61" s="173" t="s">
        <v>2336</v>
      </c>
      <c r="B61" s="180">
        <v>0</v>
      </c>
    </row>
    <row r="62" s="179" customFormat="1" ht="18" customHeight="1" spans="1:2">
      <c r="A62" s="181" t="s">
        <v>2323</v>
      </c>
      <c r="B62" s="180">
        <v>0</v>
      </c>
    </row>
    <row r="63" s="179" customFormat="1" ht="18" customHeight="1" spans="1:2">
      <c r="A63" s="181" t="s">
        <v>2324</v>
      </c>
      <c r="B63" s="180">
        <v>0</v>
      </c>
    </row>
    <row r="64" spans="1:2">
      <c r="A64" s="181" t="s">
        <v>2325</v>
      </c>
      <c r="B64" s="180">
        <v>0</v>
      </c>
    </row>
    <row r="65" spans="1:2">
      <c r="A65" s="181" t="s">
        <v>2326</v>
      </c>
      <c r="B65" s="180">
        <v>0</v>
      </c>
    </row>
    <row r="66" spans="1:2">
      <c r="A66" s="181" t="s">
        <v>2327</v>
      </c>
      <c r="B66" s="180">
        <v>0</v>
      </c>
    </row>
    <row r="67" spans="1:2">
      <c r="A67" s="181" t="s">
        <v>2328</v>
      </c>
      <c r="B67" s="180">
        <v>0</v>
      </c>
    </row>
    <row r="68" spans="1:2">
      <c r="A68" s="181" t="s">
        <v>2329</v>
      </c>
      <c r="B68" s="180">
        <v>0</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scale="90"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showGridLines="0" showZeros="0" zoomScale="145" zoomScaleNormal="145" workbookViewId="0">
      <pane xSplit="1" ySplit="4" topLeftCell="B5" activePane="bottomRight" state="frozen"/>
      <selection/>
      <selection pane="topRight"/>
      <selection pane="bottomLeft"/>
      <selection pane="bottomRight" activeCell="D16" sqref="D16"/>
    </sheetView>
  </sheetViews>
  <sheetFormatPr defaultColWidth="9.08333333333333" defaultRowHeight="14.25"/>
  <cols>
    <col min="1" max="1" width="40.625" style="159" customWidth="1"/>
    <col min="2" max="2" width="20.625" style="159" customWidth="1"/>
    <col min="3" max="16384" width="9.08333333333333" style="161"/>
  </cols>
  <sheetData>
    <row r="1" s="159" customFormat="1" ht="30" customHeight="1" spans="1:256">
      <c r="A1" s="175" t="s">
        <v>2337</v>
      </c>
      <c r="B1" s="176"/>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60" customFormat="1" ht="18" customHeight="1" spans="1:2">
      <c r="A2" s="177" t="s">
        <v>35</v>
      </c>
      <c r="B2" s="177"/>
    </row>
    <row r="3" s="160" customFormat="1" ht="18" customHeight="1" spans="1:2">
      <c r="A3" s="167" t="s">
        <v>1790</v>
      </c>
      <c r="B3" s="172" t="s">
        <v>37</v>
      </c>
    </row>
    <row r="4" s="160" customFormat="1" ht="18" customHeight="1" spans="1:2">
      <c r="A4" s="167"/>
      <c r="B4" s="172"/>
    </row>
    <row r="5" s="160" customFormat="1" ht="18" customHeight="1" spans="1:2">
      <c r="A5" s="173" t="s">
        <v>2338</v>
      </c>
      <c r="B5" s="178">
        <v>309090.474905</v>
      </c>
    </row>
    <row r="6" s="160" customFormat="1" ht="18" customHeight="1" spans="1:2">
      <c r="A6" s="174" t="s">
        <v>2339</v>
      </c>
      <c r="B6" s="178">
        <v>297753.303119</v>
      </c>
    </row>
    <row r="7" s="160" customFormat="1" ht="18" customHeight="1" spans="1:2">
      <c r="A7" s="174" t="s">
        <v>2340</v>
      </c>
      <c r="B7" s="178">
        <v>2098.403755</v>
      </c>
    </row>
    <row r="8" s="160" customFormat="1" ht="18" customHeight="1" spans="1:2">
      <c r="A8" s="174" t="s">
        <v>2341</v>
      </c>
      <c r="B8" s="178">
        <v>2718.159459</v>
      </c>
    </row>
    <row r="9" s="160" customFormat="1" ht="18" customHeight="1" spans="1:2">
      <c r="A9" s="174" t="s">
        <v>2342</v>
      </c>
      <c r="B9" s="178">
        <v>0</v>
      </c>
    </row>
    <row r="10" s="160" customFormat="1" ht="18" customHeight="1" spans="1:2">
      <c r="A10" s="173" t="s">
        <v>2330</v>
      </c>
      <c r="B10" s="178">
        <v>0</v>
      </c>
    </row>
    <row r="11" s="160" customFormat="1" ht="18" customHeight="1" spans="1:2">
      <c r="A11" s="173" t="s">
        <v>2339</v>
      </c>
      <c r="B11" s="178">
        <v>0</v>
      </c>
    </row>
    <row r="12" s="160" customFormat="1" ht="18" customHeight="1" spans="1:2">
      <c r="A12" s="173" t="s">
        <v>2340</v>
      </c>
      <c r="B12" s="178">
        <v>0</v>
      </c>
    </row>
    <row r="13" s="160" customFormat="1" ht="18" customHeight="1" spans="1:2">
      <c r="A13" s="173" t="s">
        <v>2341</v>
      </c>
      <c r="B13" s="178">
        <v>0</v>
      </c>
    </row>
    <row r="14" s="160" customFormat="1" ht="18" customHeight="1" spans="1:2">
      <c r="A14" s="173" t="s">
        <v>2342</v>
      </c>
      <c r="B14" s="178">
        <v>0</v>
      </c>
    </row>
    <row r="15" s="160" customFormat="1" ht="18" customHeight="1" spans="1:2">
      <c r="A15" s="173" t="s">
        <v>2331</v>
      </c>
      <c r="B15" s="178">
        <v>45292.634531</v>
      </c>
    </row>
    <row r="16" s="160" customFormat="1" ht="18" customHeight="1" spans="1:2">
      <c r="A16" s="174" t="s">
        <v>2339</v>
      </c>
      <c r="B16" s="178">
        <v>44326.698283</v>
      </c>
    </row>
    <row r="17" s="160" customFormat="1" ht="18" customHeight="1" spans="1:2">
      <c r="A17" s="174" t="s">
        <v>2340</v>
      </c>
      <c r="B17" s="178">
        <v>44.829032</v>
      </c>
    </row>
    <row r="18" s="160" customFormat="1" ht="18" customHeight="1" spans="1:2">
      <c r="A18" s="174" t="s">
        <v>2341</v>
      </c>
      <c r="B18" s="178">
        <v>921.107216</v>
      </c>
    </row>
    <row r="19" s="160" customFormat="1" ht="18" customHeight="1" spans="1:2">
      <c r="A19" s="174" t="s">
        <v>2342</v>
      </c>
      <c r="B19" s="178">
        <v>0</v>
      </c>
    </row>
    <row r="20" s="160" customFormat="1" ht="18" customHeight="1" spans="1:2">
      <c r="A20" s="173" t="s">
        <v>2332</v>
      </c>
      <c r="B20" s="178">
        <v>102165.343676</v>
      </c>
    </row>
    <row r="21" s="160" customFormat="1" ht="18" customHeight="1" spans="1:2">
      <c r="A21" s="174" t="s">
        <v>2339</v>
      </c>
      <c r="B21" s="178">
        <v>98613.999201</v>
      </c>
    </row>
    <row r="22" s="160" customFormat="1" ht="18" customHeight="1" spans="1:2">
      <c r="A22" s="174" t="s">
        <v>2340</v>
      </c>
      <c r="B22" s="178">
        <v>1769.575219</v>
      </c>
    </row>
    <row r="23" s="160" customFormat="1" ht="18" customHeight="1" spans="1:2">
      <c r="A23" s="174" t="s">
        <v>2341</v>
      </c>
      <c r="B23" s="178">
        <v>1781.769256</v>
      </c>
    </row>
    <row r="24" s="160" customFormat="1" ht="18" customHeight="1" spans="1:2">
      <c r="A24" s="174" t="s">
        <v>2342</v>
      </c>
      <c r="B24" s="178">
        <v>0</v>
      </c>
    </row>
    <row r="25" s="160" customFormat="1" ht="18" customHeight="1" spans="1:2">
      <c r="A25" s="173" t="s">
        <v>2333</v>
      </c>
      <c r="B25" s="178">
        <v>84559.848358</v>
      </c>
    </row>
    <row r="26" s="160" customFormat="1" ht="18" customHeight="1" spans="1:2">
      <c r="A26" s="174" t="s">
        <v>2339</v>
      </c>
      <c r="B26" s="178">
        <v>84262.642254</v>
      </c>
    </row>
    <row r="27" s="160" customFormat="1" ht="18" customHeight="1" spans="1:2">
      <c r="A27" s="174" t="s">
        <v>2340</v>
      </c>
      <c r="B27" s="178">
        <v>283.999504</v>
      </c>
    </row>
    <row r="28" s="160" customFormat="1" ht="18" customHeight="1" spans="1:2">
      <c r="A28" s="174" t="s">
        <v>2341</v>
      </c>
      <c r="B28" s="178">
        <v>13.2066</v>
      </c>
    </row>
    <row r="29" s="160" customFormat="1" ht="18" customHeight="1" spans="1:2">
      <c r="A29" s="174" t="s">
        <v>2342</v>
      </c>
      <c r="B29" s="178">
        <v>0</v>
      </c>
    </row>
    <row r="30" s="160" customFormat="1" ht="18" customHeight="1" spans="1:2">
      <c r="A30" s="173" t="s">
        <v>2334</v>
      </c>
      <c r="B30" s="178">
        <v>72616.587098</v>
      </c>
    </row>
    <row r="31" s="160" customFormat="1" ht="18" customHeight="1" spans="1:2">
      <c r="A31" s="174" t="s">
        <v>2339</v>
      </c>
      <c r="B31" s="178">
        <v>66372.301126</v>
      </c>
    </row>
    <row r="32" s="160" customFormat="1" ht="18" customHeight="1" spans="1:2">
      <c r="A32" s="174" t="s">
        <v>2340</v>
      </c>
      <c r="B32" s="178">
        <v>0</v>
      </c>
    </row>
    <row r="33" s="160" customFormat="1" ht="18" customHeight="1" spans="1:2">
      <c r="A33" s="174" t="s">
        <v>2341</v>
      </c>
      <c r="B33" s="178">
        <v>1.4674</v>
      </c>
    </row>
    <row r="34" s="160" customFormat="1" ht="18" customHeight="1" spans="1:2">
      <c r="A34" s="174" t="s">
        <v>2342</v>
      </c>
      <c r="B34" s="178">
        <v>0</v>
      </c>
    </row>
    <row r="35" s="160" customFormat="1" ht="18" customHeight="1" spans="1:2">
      <c r="A35" s="173" t="s">
        <v>2335</v>
      </c>
      <c r="B35" s="178">
        <v>4456.061242</v>
      </c>
    </row>
    <row r="36" s="160" customFormat="1" ht="18" customHeight="1" spans="1:2">
      <c r="A36" s="174" t="s">
        <v>2339</v>
      </c>
      <c r="B36" s="178">
        <v>4177.662255</v>
      </c>
    </row>
    <row r="37" s="160" customFormat="1" ht="18" customHeight="1" spans="1:2">
      <c r="A37" s="174" t="s">
        <v>2340</v>
      </c>
      <c r="B37" s="178">
        <v>0</v>
      </c>
    </row>
    <row r="38" s="160" customFormat="1" ht="18" customHeight="1" spans="1:2">
      <c r="A38" s="174" t="s">
        <v>2341</v>
      </c>
      <c r="B38" s="178">
        <v>0.608987</v>
      </c>
    </row>
    <row r="39" s="160" customFormat="1" ht="18" customHeight="1" spans="1:2">
      <c r="A39" s="174" t="s">
        <v>2342</v>
      </c>
      <c r="B39" s="178">
        <v>0</v>
      </c>
    </row>
    <row r="40" s="160" customFormat="1" ht="18" customHeight="1" spans="1:2">
      <c r="A40" s="173" t="s">
        <v>2336</v>
      </c>
      <c r="B40" s="178">
        <v>0</v>
      </c>
    </row>
    <row r="41" s="160" customFormat="1" ht="18" customHeight="1" spans="1:2">
      <c r="A41" s="174" t="s">
        <v>2339</v>
      </c>
      <c r="B41" s="178">
        <v>0</v>
      </c>
    </row>
    <row r="42" s="159" customFormat="1" ht="15.65" customHeight="1" spans="1:2">
      <c r="A42" s="174" t="s">
        <v>2340</v>
      </c>
      <c r="B42" s="178">
        <v>0</v>
      </c>
    </row>
    <row r="43" spans="1:2">
      <c r="A43" s="174" t="s">
        <v>2341</v>
      </c>
      <c r="B43" s="178">
        <v>0</v>
      </c>
    </row>
    <row r="44" spans="1:2">
      <c r="A44" s="174" t="s">
        <v>2342</v>
      </c>
      <c r="B44" s="178">
        <v>0</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orientation="portrait" blackAndWhite="1"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8"/>
  <sheetViews>
    <sheetView showGridLines="0" showZeros="0" zoomScale="160" zoomScaleNormal="160" workbookViewId="0">
      <pane xSplit="1" ySplit="4" topLeftCell="B50" activePane="bottomRight" state="frozen"/>
      <selection/>
      <selection pane="topRight"/>
      <selection pane="bottomLeft"/>
      <selection pane="bottomRight" activeCell="D63" sqref="D63"/>
    </sheetView>
  </sheetViews>
  <sheetFormatPr defaultColWidth="9.08333333333333" defaultRowHeight="14.25"/>
  <cols>
    <col min="1" max="1" width="40.625" style="159" customWidth="1"/>
    <col min="2" max="2" width="20.625" style="159" customWidth="1"/>
    <col min="3" max="16384" width="9.08333333333333" style="161"/>
  </cols>
  <sheetData>
    <row r="1" s="159" customFormat="1" ht="30" customHeight="1" spans="1:256">
      <c r="A1" s="162" t="s">
        <v>2343</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60" customFormat="1" ht="18" customHeight="1" spans="1:2">
      <c r="A2" s="164" t="s">
        <v>35</v>
      </c>
      <c r="B2" s="164"/>
    </row>
    <row r="3" s="160" customFormat="1" ht="18" customHeight="1" spans="1:2">
      <c r="A3" s="165" t="s">
        <v>1790</v>
      </c>
      <c r="B3" s="172" t="s">
        <v>37</v>
      </c>
    </row>
    <row r="4" s="160" customFormat="1" ht="18" customHeight="1" spans="1:2">
      <c r="A4" s="167"/>
      <c r="B4" s="172"/>
    </row>
    <row r="5" s="160" customFormat="1" ht="18" customHeight="1" spans="1:2">
      <c r="A5" s="173" t="s">
        <v>2322</v>
      </c>
      <c r="B5" s="170">
        <v>322807.22793</v>
      </c>
    </row>
    <row r="6" s="160" customFormat="1" ht="18" customHeight="1" spans="1:2">
      <c r="A6" s="174" t="s">
        <v>2323</v>
      </c>
      <c r="B6" s="170">
        <v>205114.664093</v>
      </c>
    </row>
    <row r="7" s="160" customFormat="1" ht="18" customHeight="1" spans="1:2">
      <c r="A7" s="174" t="s">
        <v>2324</v>
      </c>
      <c r="B7" s="170">
        <v>89717.9226</v>
      </c>
    </row>
    <row r="8" s="160" customFormat="1" ht="18" customHeight="1" spans="1:2">
      <c r="A8" s="174" t="s">
        <v>2325</v>
      </c>
      <c r="B8" s="170">
        <v>3051.500309</v>
      </c>
    </row>
    <row r="9" s="160" customFormat="1" ht="18" customHeight="1" spans="1:2">
      <c r="A9" s="174" t="s">
        <v>2326</v>
      </c>
      <c r="B9" s="170">
        <v>0</v>
      </c>
    </row>
    <row r="10" s="160" customFormat="1" ht="18" customHeight="1" spans="1:2">
      <c r="A10" s="174" t="s">
        <v>2327</v>
      </c>
      <c r="B10" s="170">
        <v>3955.407374</v>
      </c>
    </row>
    <row r="11" s="160" customFormat="1" ht="18" customHeight="1" spans="1:2">
      <c r="A11" s="174" t="s">
        <v>2328</v>
      </c>
      <c r="B11" s="170">
        <v>20967.733554</v>
      </c>
    </row>
    <row r="12" s="160" customFormat="1" ht="18" customHeight="1" spans="1:2">
      <c r="A12" s="174" t="s">
        <v>2329</v>
      </c>
      <c r="B12" s="170">
        <v>0</v>
      </c>
    </row>
    <row r="13" s="160" customFormat="1" ht="18" customHeight="1" spans="1:2">
      <c r="A13" s="173" t="s">
        <v>2330</v>
      </c>
      <c r="B13" s="170">
        <v>0</v>
      </c>
    </row>
    <row r="14" s="160" customFormat="1" ht="18" customHeight="1" spans="1:2">
      <c r="A14" s="174" t="s">
        <v>2323</v>
      </c>
      <c r="B14" s="170">
        <v>0</v>
      </c>
    </row>
    <row r="15" s="160" customFormat="1" ht="18" customHeight="1" spans="1:2">
      <c r="A15" s="174" t="s">
        <v>2324</v>
      </c>
      <c r="B15" s="170">
        <v>0</v>
      </c>
    </row>
    <row r="16" s="160" customFormat="1" ht="18" customHeight="1" spans="1:2">
      <c r="A16" s="174" t="s">
        <v>2325</v>
      </c>
      <c r="B16" s="170">
        <v>0</v>
      </c>
    </row>
    <row r="17" s="160" customFormat="1" ht="18" customHeight="1" spans="1:2">
      <c r="A17" s="174" t="s">
        <v>2326</v>
      </c>
      <c r="B17" s="170">
        <v>0</v>
      </c>
    </row>
    <row r="18" s="160" customFormat="1" ht="18" customHeight="1" spans="1:2">
      <c r="A18" s="174" t="s">
        <v>2327</v>
      </c>
      <c r="B18" s="170">
        <v>0</v>
      </c>
    </row>
    <row r="19" s="160" customFormat="1" ht="18" customHeight="1" spans="1:2">
      <c r="A19" s="174" t="s">
        <v>2328</v>
      </c>
      <c r="B19" s="170">
        <v>0</v>
      </c>
    </row>
    <row r="20" s="160" customFormat="1" ht="18" customHeight="1" spans="1:2">
      <c r="A20" s="174" t="s">
        <v>2329</v>
      </c>
      <c r="B20" s="170">
        <v>0</v>
      </c>
    </row>
    <row r="21" s="160" customFormat="1" ht="18" customHeight="1" spans="1:2">
      <c r="A21" s="173" t="s">
        <v>2331</v>
      </c>
      <c r="B21" s="170">
        <v>0</v>
      </c>
    </row>
    <row r="22" s="160" customFormat="1" ht="18" customHeight="1" spans="1:2">
      <c r="A22" s="174" t="s">
        <v>2323</v>
      </c>
      <c r="B22" s="170">
        <v>0</v>
      </c>
    </row>
    <row r="23" s="160" customFormat="1" ht="18" customHeight="1" spans="1:2">
      <c r="A23" s="174" t="s">
        <v>2324</v>
      </c>
      <c r="B23" s="170">
        <v>0</v>
      </c>
    </row>
    <row r="24" s="160" customFormat="1" ht="18" customHeight="1" spans="1:2">
      <c r="A24" s="174" t="s">
        <v>2325</v>
      </c>
      <c r="B24" s="170">
        <v>0</v>
      </c>
    </row>
    <row r="25" s="160" customFormat="1" ht="18" customHeight="1" spans="1:2">
      <c r="A25" s="174" t="s">
        <v>2326</v>
      </c>
      <c r="B25" s="170">
        <v>0</v>
      </c>
    </row>
    <row r="26" s="160" customFormat="1" ht="18" customHeight="1" spans="1:2">
      <c r="A26" s="174" t="s">
        <v>2327</v>
      </c>
      <c r="B26" s="170">
        <v>0</v>
      </c>
    </row>
    <row r="27" s="160" customFormat="1" ht="18" customHeight="1" spans="1:2">
      <c r="A27" s="174" t="s">
        <v>2328</v>
      </c>
      <c r="B27" s="170">
        <v>0</v>
      </c>
    </row>
    <row r="28" s="160" customFormat="1" ht="18" customHeight="1" spans="1:2">
      <c r="A28" s="174" t="s">
        <v>2329</v>
      </c>
      <c r="B28" s="170">
        <v>0</v>
      </c>
    </row>
    <row r="29" s="160" customFormat="1" ht="18" customHeight="1" spans="1:2">
      <c r="A29" s="173" t="s">
        <v>2332</v>
      </c>
      <c r="B29" s="170">
        <v>126461.018127</v>
      </c>
    </row>
    <row r="30" s="160" customFormat="1" ht="18" customHeight="1" spans="1:2">
      <c r="A30" s="174" t="s">
        <v>2323</v>
      </c>
      <c r="B30" s="170">
        <v>59053.177514</v>
      </c>
    </row>
    <row r="31" s="160" customFormat="1" ht="18" customHeight="1" spans="1:2">
      <c r="A31" s="174" t="s">
        <v>2324</v>
      </c>
      <c r="B31" s="170">
        <v>42583.5</v>
      </c>
    </row>
    <row r="32" s="160" customFormat="1" ht="18" customHeight="1" spans="1:2">
      <c r="A32" s="174" t="s">
        <v>2325</v>
      </c>
      <c r="B32" s="170">
        <v>265.52866</v>
      </c>
    </row>
    <row r="33" s="160" customFormat="1" ht="18" customHeight="1" spans="1:2">
      <c r="A33" s="174" t="s">
        <v>2326</v>
      </c>
      <c r="B33" s="170">
        <v>0</v>
      </c>
    </row>
    <row r="34" spans="1:2">
      <c r="A34" s="174" t="s">
        <v>2327</v>
      </c>
      <c r="B34" s="170">
        <v>3596.528114</v>
      </c>
    </row>
    <row r="35" spans="1:2">
      <c r="A35" s="174" t="s">
        <v>2328</v>
      </c>
      <c r="B35" s="170">
        <v>20962.283839</v>
      </c>
    </row>
    <row r="36" spans="1:2">
      <c r="A36" s="174" t="s">
        <v>2329</v>
      </c>
      <c r="B36" s="170">
        <v>0</v>
      </c>
    </row>
    <row r="37" spans="1:2">
      <c r="A37" s="173" t="s">
        <v>2333</v>
      </c>
      <c r="B37" s="170">
        <v>116978.407072</v>
      </c>
    </row>
    <row r="38" spans="1:2">
      <c r="A38" s="174" t="s">
        <v>2323</v>
      </c>
      <c r="B38" s="170">
        <v>114322.137777</v>
      </c>
    </row>
    <row r="39" spans="1:2">
      <c r="A39" s="174" t="s">
        <v>2324</v>
      </c>
      <c r="B39" s="170">
        <v>592.2</v>
      </c>
    </row>
    <row r="40" spans="1:2">
      <c r="A40" s="174" t="s">
        <v>2325</v>
      </c>
      <c r="B40" s="170">
        <v>1705.190035</v>
      </c>
    </row>
    <row r="41" spans="1:2">
      <c r="A41" s="174" t="s">
        <v>2326</v>
      </c>
      <c r="B41" s="170">
        <v>0</v>
      </c>
    </row>
    <row r="42" spans="1:2">
      <c r="A42" s="174" t="s">
        <v>2327</v>
      </c>
      <c r="B42" s="170">
        <v>358.87926</v>
      </c>
    </row>
    <row r="43" spans="1:2">
      <c r="A43" s="174" t="s">
        <v>2328</v>
      </c>
      <c r="B43" s="170">
        <v>0</v>
      </c>
    </row>
    <row r="44" spans="1:2">
      <c r="A44" s="174" t="s">
        <v>2329</v>
      </c>
      <c r="B44" s="170">
        <v>0</v>
      </c>
    </row>
    <row r="45" spans="1:2">
      <c r="A45" s="174" t="s">
        <v>2334</v>
      </c>
      <c r="B45" s="170">
        <v>74567.182559</v>
      </c>
    </row>
    <row r="46" spans="1:2">
      <c r="A46" s="174" t="s">
        <v>2323</v>
      </c>
      <c r="B46" s="170">
        <v>27013.7105</v>
      </c>
    </row>
    <row r="47" spans="1:2">
      <c r="A47" s="174" t="s">
        <v>2324</v>
      </c>
      <c r="B47" s="170">
        <v>46542.2226</v>
      </c>
    </row>
    <row r="48" spans="1:2">
      <c r="A48" s="174" t="s">
        <v>2325</v>
      </c>
      <c r="B48" s="170">
        <v>1011.249459</v>
      </c>
    </row>
    <row r="49" spans="1:2">
      <c r="A49" s="174" t="s">
        <v>2326</v>
      </c>
      <c r="B49" s="170">
        <v>0</v>
      </c>
    </row>
    <row r="50" spans="1:2">
      <c r="A50" s="174" t="s">
        <v>2327</v>
      </c>
      <c r="B50" s="170">
        <v>0</v>
      </c>
    </row>
    <row r="51" spans="1:2">
      <c r="A51" s="174" t="s">
        <v>2328</v>
      </c>
      <c r="B51" s="170">
        <v>0</v>
      </c>
    </row>
    <row r="52" spans="1:2">
      <c r="A52" s="174" t="s">
        <v>2329</v>
      </c>
      <c r="B52" s="170">
        <v>0</v>
      </c>
    </row>
    <row r="53" spans="1:2">
      <c r="A53" s="173" t="s">
        <v>2335</v>
      </c>
      <c r="B53" s="170">
        <v>4800.620172</v>
      </c>
    </row>
    <row r="54" spans="1:2">
      <c r="A54" s="174" t="s">
        <v>2323</v>
      </c>
      <c r="B54" s="170">
        <v>4725.638302</v>
      </c>
    </row>
    <row r="55" spans="1:2">
      <c r="A55" s="174" t="s">
        <v>2324</v>
      </c>
      <c r="B55" s="170">
        <v>0</v>
      </c>
    </row>
    <row r="56" spans="1:2">
      <c r="A56" s="174" t="s">
        <v>2325</v>
      </c>
      <c r="B56" s="170">
        <v>69.532155</v>
      </c>
    </row>
    <row r="57" spans="1:2">
      <c r="A57" s="174" t="s">
        <v>2326</v>
      </c>
      <c r="B57" s="170">
        <v>0</v>
      </c>
    </row>
    <row r="58" spans="1:2">
      <c r="A58" s="174" t="s">
        <v>2327</v>
      </c>
      <c r="B58" s="170">
        <v>0</v>
      </c>
    </row>
    <row r="59" spans="1:2">
      <c r="A59" s="174" t="s">
        <v>2328</v>
      </c>
      <c r="B59" s="170">
        <v>5.449715</v>
      </c>
    </row>
    <row r="60" spans="1:2">
      <c r="A60" s="174" t="s">
        <v>2329</v>
      </c>
      <c r="B60" s="170">
        <v>0</v>
      </c>
    </row>
    <row r="61" spans="1:2">
      <c r="A61" s="173" t="s">
        <v>2336</v>
      </c>
      <c r="B61" s="170">
        <v>0</v>
      </c>
    </row>
    <row r="62" spans="1:2">
      <c r="A62" s="174" t="s">
        <v>2323</v>
      </c>
      <c r="B62" s="170">
        <v>0</v>
      </c>
    </row>
    <row r="63" spans="1:2">
      <c r="A63" s="174" t="s">
        <v>2324</v>
      </c>
      <c r="B63" s="170">
        <v>0</v>
      </c>
    </row>
    <row r="64" spans="1:2">
      <c r="A64" s="174" t="s">
        <v>2325</v>
      </c>
      <c r="B64" s="170">
        <v>0</v>
      </c>
    </row>
    <row r="65" spans="1:2">
      <c r="A65" s="174" t="s">
        <v>2326</v>
      </c>
      <c r="B65" s="170">
        <v>0</v>
      </c>
    </row>
    <row r="66" spans="1:2">
      <c r="A66" s="174" t="s">
        <v>2327</v>
      </c>
      <c r="B66" s="170">
        <v>0</v>
      </c>
    </row>
    <row r="67" spans="1:2">
      <c r="A67" s="174" t="s">
        <v>2328</v>
      </c>
      <c r="B67" s="170">
        <v>0</v>
      </c>
    </row>
    <row r="68" spans="1:2">
      <c r="A68" s="174" t="s">
        <v>2329</v>
      </c>
      <c r="B68" s="170">
        <v>0</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orientation="portrait"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showGridLines="0" showZeros="0" zoomScale="175" zoomScaleNormal="175" workbookViewId="0">
      <pane xSplit="1" ySplit="4" topLeftCell="B27" activePane="bottomRight" state="frozen"/>
      <selection/>
      <selection pane="topRight"/>
      <selection pane="bottomLeft"/>
      <selection pane="bottomRight" activeCell="B48" sqref="B48"/>
    </sheetView>
  </sheetViews>
  <sheetFormatPr defaultColWidth="9.08333333333333" defaultRowHeight="14.25"/>
  <cols>
    <col min="1" max="1" width="40.625" style="159" customWidth="1"/>
    <col min="2" max="2" width="20.625" style="159" customWidth="1"/>
    <col min="3" max="16384" width="9.08333333333333" style="161"/>
  </cols>
  <sheetData>
    <row r="1" s="159" customFormat="1" ht="30" customHeight="1" spans="1:256">
      <c r="A1" s="162" t="s">
        <v>2344</v>
      </c>
      <c r="B1" s="163"/>
      <c r="C1" s="162"/>
      <c r="D1" s="163"/>
      <c r="E1" s="162"/>
      <c r="F1" s="163"/>
      <c r="G1" s="162"/>
      <c r="H1" s="163"/>
      <c r="I1" s="162"/>
      <c r="J1" s="163"/>
      <c r="K1" s="162"/>
      <c r="L1" s="163"/>
      <c r="M1" s="162"/>
      <c r="N1" s="163"/>
      <c r="O1" s="162"/>
      <c r="P1" s="163"/>
      <c r="Q1" s="162"/>
      <c r="R1" s="163"/>
      <c r="S1" s="162"/>
      <c r="T1" s="163"/>
      <c r="U1" s="162"/>
      <c r="V1" s="163"/>
      <c r="W1" s="162"/>
      <c r="X1" s="163"/>
      <c r="Y1" s="162"/>
      <c r="Z1" s="163"/>
      <c r="AA1" s="162"/>
      <c r="AB1" s="163"/>
      <c r="AC1" s="162"/>
      <c r="AD1" s="163"/>
      <c r="AE1" s="162"/>
      <c r="AF1" s="163"/>
      <c r="AG1" s="162"/>
      <c r="AH1" s="163"/>
      <c r="AI1" s="162"/>
      <c r="AJ1" s="163"/>
      <c r="AK1" s="162"/>
      <c r="AL1" s="163"/>
      <c r="AM1" s="162"/>
      <c r="AN1" s="163"/>
      <c r="AO1" s="162"/>
      <c r="AP1" s="163"/>
      <c r="AQ1" s="162"/>
      <c r="AR1" s="163"/>
      <c r="AS1" s="162"/>
      <c r="AT1" s="163"/>
      <c r="AU1" s="162"/>
      <c r="AV1" s="163"/>
      <c r="AW1" s="162"/>
      <c r="AX1" s="163"/>
      <c r="AY1" s="162"/>
      <c r="AZ1" s="163"/>
      <c r="BA1" s="162"/>
      <c r="BB1" s="163"/>
      <c r="BC1" s="162"/>
      <c r="BD1" s="163"/>
      <c r="BE1" s="162"/>
      <c r="BF1" s="163"/>
      <c r="BG1" s="162"/>
      <c r="BH1" s="163"/>
      <c r="BI1" s="162"/>
      <c r="BJ1" s="163"/>
      <c r="BK1" s="162"/>
      <c r="BL1" s="163"/>
      <c r="BM1" s="162"/>
      <c r="BN1" s="163"/>
      <c r="BO1" s="162"/>
      <c r="BP1" s="163"/>
      <c r="BQ1" s="162"/>
      <c r="BR1" s="163"/>
      <c r="BS1" s="162"/>
      <c r="BT1" s="163"/>
      <c r="BU1" s="162"/>
      <c r="BV1" s="163"/>
      <c r="BW1" s="162"/>
      <c r="BX1" s="163"/>
      <c r="BY1" s="162"/>
      <c r="BZ1" s="163"/>
      <c r="CA1" s="162"/>
      <c r="CB1" s="163"/>
      <c r="CC1" s="162"/>
      <c r="CD1" s="163"/>
      <c r="CE1" s="162"/>
      <c r="CF1" s="163"/>
      <c r="CG1" s="162"/>
      <c r="CH1" s="163"/>
      <c r="CI1" s="162"/>
      <c r="CJ1" s="163"/>
      <c r="CK1" s="162"/>
      <c r="CL1" s="163"/>
      <c r="CM1" s="162"/>
      <c r="CN1" s="163"/>
      <c r="CO1" s="162"/>
      <c r="CP1" s="163"/>
      <c r="CQ1" s="162"/>
      <c r="CR1" s="163"/>
      <c r="CS1" s="162"/>
      <c r="CT1" s="163"/>
      <c r="CU1" s="162"/>
      <c r="CV1" s="163"/>
      <c r="CW1" s="162"/>
      <c r="CX1" s="163"/>
      <c r="CY1" s="162"/>
      <c r="CZ1" s="163"/>
      <c r="DA1" s="162"/>
      <c r="DB1" s="163"/>
      <c r="DC1" s="162"/>
      <c r="DD1" s="163"/>
      <c r="DE1" s="162"/>
      <c r="DF1" s="163"/>
      <c r="DG1" s="162"/>
      <c r="DH1" s="163"/>
      <c r="DI1" s="162"/>
      <c r="DJ1" s="163"/>
      <c r="DK1" s="162"/>
      <c r="DL1" s="163"/>
      <c r="DM1" s="162"/>
      <c r="DN1" s="163"/>
      <c r="DO1" s="162"/>
      <c r="DP1" s="163"/>
      <c r="DQ1" s="162"/>
      <c r="DR1" s="163"/>
      <c r="DS1" s="162"/>
      <c r="DT1" s="163"/>
      <c r="DU1" s="162"/>
      <c r="DV1" s="163"/>
      <c r="DW1" s="162"/>
      <c r="DX1" s="163"/>
      <c r="DY1" s="162"/>
      <c r="DZ1" s="163"/>
      <c r="EA1" s="162"/>
      <c r="EB1" s="163"/>
      <c r="EC1" s="162"/>
      <c r="ED1" s="163"/>
      <c r="EE1" s="162"/>
      <c r="EF1" s="163"/>
      <c r="EG1" s="162"/>
      <c r="EH1" s="163"/>
      <c r="EI1" s="162"/>
      <c r="EJ1" s="163"/>
      <c r="EK1" s="162"/>
      <c r="EL1" s="163"/>
      <c r="EM1" s="162"/>
      <c r="EN1" s="163"/>
      <c r="EO1" s="162"/>
      <c r="EP1" s="163"/>
      <c r="EQ1" s="162"/>
      <c r="ER1" s="163"/>
      <c r="ES1" s="162"/>
      <c r="ET1" s="163"/>
      <c r="EU1" s="162"/>
      <c r="EV1" s="163"/>
      <c r="EW1" s="162"/>
      <c r="EX1" s="163"/>
      <c r="EY1" s="162"/>
      <c r="EZ1" s="163"/>
      <c r="FA1" s="162"/>
      <c r="FB1" s="163"/>
      <c r="FC1" s="162"/>
      <c r="FD1" s="163"/>
      <c r="FE1" s="162"/>
      <c r="FF1" s="163"/>
      <c r="FG1" s="162"/>
      <c r="FH1" s="163"/>
      <c r="FI1" s="162"/>
      <c r="FJ1" s="163"/>
      <c r="FK1" s="162"/>
      <c r="FL1" s="163"/>
      <c r="FM1" s="162"/>
      <c r="FN1" s="163"/>
      <c r="FO1" s="162"/>
      <c r="FP1" s="163"/>
      <c r="FQ1" s="162"/>
      <c r="FR1" s="163"/>
      <c r="FS1" s="162"/>
      <c r="FT1" s="163"/>
      <c r="FU1" s="162"/>
      <c r="FV1" s="163"/>
      <c r="FW1" s="162"/>
      <c r="FX1" s="163"/>
      <c r="FY1" s="162"/>
      <c r="FZ1" s="163"/>
      <c r="GA1" s="162"/>
      <c r="GB1" s="163"/>
      <c r="GC1" s="162"/>
      <c r="GD1" s="163"/>
      <c r="GE1" s="162"/>
      <c r="GF1" s="163"/>
      <c r="GG1" s="162"/>
      <c r="GH1" s="163"/>
      <c r="GI1" s="162"/>
      <c r="GJ1" s="163"/>
      <c r="GK1" s="162"/>
      <c r="GL1" s="163"/>
      <c r="GM1" s="162"/>
      <c r="GN1" s="163"/>
      <c r="GO1" s="162"/>
      <c r="GP1" s="163"/>
      <c r="GQ1" s="162"/>
      <c r="GR1" s="163"/>
      <c r="GS1" s="162"/>
      <c r="GT1" s="163"/>
      <c r="GU1" s="162"/>
      <c r="GV1" s="163"/>
      <c r="GW1" s="162"/>
      <c r="GX1" s="163"/>
      <c r="GY1" s="162"/>
      <c r="GZ1" s="163"/>
      <c r="HA1" s="162"/>
      <c r="HB1" s="163"/>
      <c r="HC1" s="162"/>
      <c r="HD1" s="163"/>
      <c r="HE1" s="162"/>
      <c r="HF1" s="163"/>
      <c r="HG1" s="162"/>
      <c r="HH1" s="163"/>
      <c r="HI1" s="162"/>
      <c r="HJ1" s="163"/>
      <c r="HK1" s="162"/>
      <c r="HL1" s="163"/>
      <c r="HM1" s="162"/>
      <c r="HN1" s="163"/>
      <c r="HO1" s="162"/>
      <c r="HP1" s="163"/>
      <c r="HQ1" s="162"/>
      <c r="HR1" s="163"/>
      <c r="HS1" s="162"/>
      <c r="HT1" s="163"/>
      <c r="HU1" s="162"/>
      <c r="HV1" s="163"/>
      <c r="HW1" s="162"/>
      <c r="HX1" s="163"/>
      <c r="HY1" s="162"/>
      <c r="HZ1" s="163"/>
      <c r="IA1" s="162"/>
      <c r="IB1" s="163"/>
      <c r="IC1" s="162"/>
      <c r="ID1" s="163"/>
      <c r="IE1" s="162"/>
      <c r="IF1" s="163"/>
      <c r="IG1" s="162"/>
      <c r="IH1" s="163"/>
      <c r="II1" s="162"/>
      <c r="IJ1" s="163"/>
      <c r="IK1" s="162"/>
      <c r="IL1" s="163"/>
      <c r="IM1" s="162"/>
      <c r="IN1" s="163"/>
      <c r="IO1" s="162"/>
      <c r="IP1" s="163"/>
      <c r="IQ1" s="162"/>
      <c r="IR1" s="163"/>
      <c r="IS1" s="162"/>
      <c r="IT1" s="163"/>
      <c r="IU1" s="162"/>
      <c r="IV1" s="163"/>
    </row>
    <row r="2" s="160" customFormat="1" ht="18" customHeight="1" spans="1:2">
      <c r="A2" s="164" t="s">
        <v>35</v>
      </c>
      <c r="B2" s="164"/>
    </row>
    <row r="3" s="160" customFormat="1" ht="18" customHeight="1" spans="1:2">
      <c r="A3" s="165" t="s">
        <v>1790</v>
      </c>
      <c r="B3" s="166" t="s">
        <v>37</v>
      </c>
    </row>
    <row r="4" s="160" customFormat="1" ht="18" customHeight="1" spans="1:2">
      <c r="A4" s="167"/>
      <c r="B4" s="168"/>
    </row>
    <row r="5" s="160" customFormat="1" ht="18" customHeight="1" spans="1:2">
      <c r="A5" s="169" t="s">
        <v>2338</v>
      </c>
      <c r="B5" s="170">
        <v>263797.840374</v>
      </c>
    </row>
    <row r="6" s="160" customFormat="1" ht="18" customHeight="1" spans="1:2">
      <c r="A6" s="171" t="s">
        <v>2339</v>
      </c>
      <c r="B6" s="170">
        <v>253426.604836</v>
      </c>
    </row>
    <row r="7" s="160" customFormat="1" ht="18" customHeight="1" spans="1:2">
      <c r="A7" s="171" t="s">
        <v>2340</v>
      </c>
      <c r="B7" s="170">
        <v>2053.574723</v>
      </c>
    </row>
    <row r="8" s="160" customFormat="1" ht="18" customHeight="1" spans="1:2">
      <c r="A8" s="171" t="s">
        <v>2341</v>
      </c>
      <c r="B8" s="170">
        <v>1797.052243</v>
      </c>
    </row>
    <row r="9" s="160" customFormat="1" ht="18" customHeight="1" spans="1:2">
      <c r="A9" s="171" t="s">
        <v>2342</v>
      </c>
      <c r="B9" s="170">
        <v>0</v>
      </c>
    </row>
    <row r="10" s="160" customFormat="1" ht="18" customHeight="1" spans="1:2">
      <c r="A10" s="169" t="s">
        <v>2330</v>
      </c>
      <c r="B10" s="170">
        <v>0</v>
      </c>
    </row>
    <row r="11" s="160" customFormat="1" ht="18" customHeight="1" spans="1:2">
      <c r="A11" s="169" t="s">
        <v>2339</v>
      </c>
      <c r="B11" s="170">
        <v>0</v>
      </c>
    </row>
    <row r="12" s="160" customFormat="1" ht="18" customHeight="1" spans="1:2">
      <c r="A12" s="169" t="s">
        <v>2340</v>
      </c>
      <c r="B12" s="170">
        <v>0</v>
      </c>
    </row>
    <row r="13" s="160" customFormat="1" ht="18" customHeight="1" spans="1:2">
      <c r="A13" s="169" t="s">
        <v>2341</v>
      </c>
      <c r="B13" s="170">
        <v>0</v>
      </c>
    </row>
    <row r="14" s="160" customFormat="1" ht="18" customHeight="1" spans="1:2">
      <c r="A14" s="169" t="s">
        <v>2342</v>
      </c>
      <c r="B14" s="170">
        <v>0</v>
      </c>
    </row>
    <row r="15" s="160" customFormat="1" ht="18" customHeight="1" spans="1:2">
      <c r="A15" s="169" t="s">
        <v>2331</v>
      </c>
      <c r="B15" s="170">
        <v>0</v>
      </c>
    </row>
    <row r="16" s="160" customFormat="1" ht="18" customHeight="1" spans="1:2">
      <c r="A16" s="171" t="s">
        <v>2339</v>
      </c>
      <c r="B16" s="170">
        <v>0</v>
      </c>
    </row>
    <row r="17" s="160" customFormat="1" ht="18" customHeight="1" spans="1:2">
      <c r="A17" s="171" t="s">
        <v>2340</v>
      </c>
      <c r="B17" s="170">
        <v>0</v>
      </c>
    </row>
    <row r="18" s="160" customFormat="1" ht="18" customHeight="1" spans="1:2">
      <c r="A18" s="171" t="s">
        <v>2341</v>
      </c>
      <c r="B18" s="170">
        <v>0</v>
      </c>
    </row>
    <row r="19" s="160" customFormat="1" ht="18" customHeight="1" spans="1:2">
      <c r="A19" s="171" t="s">
        <v>2342</v>
      </c>
      <c r="B19" s="170">
        <v>0</v>
      </c>
    </row>
    <row r="20" s="160" customFormat="1" ht="18" customHeight="1" spans="1:2">
      <c r="A20" s="169" t="s">
        <v>2332</v>
      </c>
      <c r="B20" s="170">
        <v>102165.343676</v>
      </c>
    </row>
    <row r="21" s="160" customFormat="1" ht="18" customHeight="1" spans="1:2">
      <c r="A21" s="171" t="s">
        <v>2339</v>
      </c>
      <c r="B21" s="170">
        <v>98613.999201</v>
      </c>
    </row>
    <row r="22" s="160" customFormat="1" ht="18" customHeight="1" spans="1:2">
      <c r="A22" s="171" t="s">
        <v>2340</v>
      </c>
      <c r="B22" s="170">
        <v>1769.575219</v>
      </c>
    </row>
    <row r="23" s="160" customFormat="1" ht="18" customHeight="1" spans="1:2">
      <c r="A23" s="171" t="s">
        <v>2341</v>
      </c>
      <c r="B23" s="170">
        <v>1781.769256</v>
      </c>
    </row>
    <row r="24" s="160" customFormat="1" ht="18" customHeight="1" spans="1:2">
      <c r="A24" s="171" t="s">
        <v>2342</v>
      </c>
      <c r="B24" s="170">
        <v>0</v>
      </c>
    </row>
    <row r="25" s="160" customFormat="1" ht="18" customHeight="1" spans="1:2">
      <c r="A25" s="169" t="s">
        <v>2333</v>
      </c>
      <c r="B25" s="170">
        <v>84559.848358</v>
      </c>
    </row>
    <row r="26" s="160" customFormat="1" ht="18" customHeight="1" spans="1:2">
      <c r="A26" s="171" t="s">
        <v>2339</v>
      </c>
      <c r="B26" s="170">
        <v>84262.642254</v>
      </c>
    </row>
    <row r="27" spans="1:2">
      <c r="A27" s="171" t="s">
        <v>2340</v>
      </c>
      <c r="B27" s="170">
        <v>283.999504</v>
      </c>
    </row>
    <row r="28" spans="1:2">
      <c r="A28" s="171" t="s">
        <v>2341</v>
      </c>
      <c r="B28" s="170">
        <v>13.2066</v>
      </c>
    </row>
    <row r="29" spans="1:2">
      <c r="A29" s="171" t="s">
        <v>2342</v>
      </c>
      <c r="B29" s="170">
        <v>0</v>
      </c>
    </row>
    <row r="30" spans="1:2">
      <c r="A30" s="169" t="s">
        <v>2334</v>
      </c>
      <c r="B30" s="170">
        <v>72616.587098</v>
      </c>
    </row>
    <row r="31" spans="1:2">
      <c r="A31" s="171" t="s">
        <v>2339</v>
      </c>
      <c r="B31" s="170">
        <v>66372.301126</v>
      </c>
    </row>
    <row r="32" spans="1:2">
      <c r="A32" s="171" t="s">
        <v>2340</v>
      </c>
      <c r="B32" s="170">
        <v>0</v>
      </c>
    </row>
    <row r="33" spans="1:2">
      <c r="A33" s="171" t="s">
        <v>2341</v>
      </c>
      <c r="B33" s="170">
        <v>1.4674</v>
      </c>
    </row>
    <row r="34" spans="1:2">
      <c r="A34" s="171" t="s">
        <v>2342</v>
      </c>
      <c r="B34" s="170">
        <v>0</v>
      </c>
    </row>
    <row r="35" spans="1:2">
      <c r="A35" s="169" t="s">
        <v>2335</v>
      </c>
      <c r="B35" s="170">
        <v>4456.061242</v>
      </c>
    </row>
    <row r="36" spans="1:2">
      <c r="A36" s="171" t="s">
        <v>2339</v>
      </c>
      <c r="B36" s="170">
        <v>4177.662255</v>
      </c>
    </row>
    <row r="37" spans="1:2">
      <c r="A37" s="171" t="s">
        <v>2340</v>
      </c>
      <c r="B37" s="170">
        <v>0</v>
      </c>
    </row>
    <row r="38" spans="1:2">
      <c r="A38" s="171" t="s">
        <v>2341</v>
      </c>
      <c r="B38" s="170">
        <v>0.608987</v>
      </c>
    </row>
    <row r="39" spans="1:2">
      <c r="A39" s="171" t="s">
        <v>2342</v>
      </c>
      <c r="B39" s="170">
        <v>0</v>
      </c>
    </row>
    <row r="40" spans="1:2">
      <c r="A40" s="169" t="s">
        <v>2336</v>
      </c>
      <c r="B40" s="170">
        <v>0</v>
      </c>
    </row>
    <row r="41" spans="1:2">
      <c r="A41" s="171" t="s">
        <v>2339</v>
      </c>
      <c r="B41" s="170">
        <v>0</v>
      </c>
    </row>
    <row r="42" spans="1:2">
      <c r="A42" s="171" t="s">
        <v>2340</v>
      </c>
      <c r="B42" s="170">
        <v>0</v>
      </c>
    </row>
    <row r="43" spans="1:2">
      <c r="A43" s="171" t="s">
        <v>2341</v>
      </c>
      <c r="B43" s="170">
        <v>0</v>
      </c>
    </row>
    <row r="44" spans="1:2">
      <c r="A44" s="171" t="s">
        <v>2342</v>
      </c>
      <c r="B44" s="170">
        <v>0</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orientation="portrait"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L21"/>
  <sheetViews>
    <sheetView showZeros="0" workbookViewId="0">
      <selection activeCell="A21" sqref="A21"/>
    </sheetView>
  </sheetViews>
  <sheetFormatPr defaultColWidth="7.16666666666667" defaultRowHeight="12.75"/>
  <cols>
    <col min="1" max="1" width="40.625" style="117" customWidth="1"/>
    <col min="2" max="2" width="15.625" style="117" customWidth="1"/>
    <col min="3" max="3" width="40.625" style="117" customWidth="1"/>
    <col min="4" max="4" width="15.625" style="117" customWidth="1"/>
    <col min="5" max="5" width="7.16666666666667" style="117"/>
    <col min="6" max="6" width="27.375" style="117" customWidth="1"/>
    <col min="7" max="16384" width="7.16666666666667" style="117"/>
  </cols>
  <sheetData>
    <row r="1" ht="30" customHeight="1" spans="1:12">
      <c r="A1" s="132" t="s">
        <v>2345</v>
      </c>
      <c r="B1" s="132"/>
      <c r="C1" s="132"/>
      <c r="D1" s="132"/>
      <c r="E1" s="133"/>
      <c r="F1" s="133"/>
      <c r="G1" s="133"/>
      <c r="H1" s="133"/>
      <c r="I1" s="133"/>
      <c r="J1" s="133"/>
      <c r="K1" s="133"/>
      <c r="L1" s="133"/>
    </row>
    <row r="2" s="57" customFormat="1" ht="18" customHeight="1" spans="1:4">
      <c r="A2" s="134"/>
      <c r="B2" s="135"/>
      <c r="C2" s="136"/>
      <c r="D2" s="137" t="s">
        <v>1728</v>
      </c>
    </row>
    <row r="3" s="57" customFormat="1" ht="18" customHeight="1" spans="1:4">
      <c r="A3" s="138" t="s">
        <v>2346</v>
      </c>
      <c r="B3" s="139" t="s">
        <v>37</v>
      </c>
      <c r="C3" s="138" t="s">
        <v>2346</v>
      </c>
      <c r="D3" s="139" t="s">
        <v>37</v>
      </c>
    </row>
    <row r="4" s="57" customFormat="1" ht="18" customHeight="1" spans="1:4">
      <c r="A4" s="140" t="s">
        <v>2347</v>
      </c>
      <c r="B4" s="141"/>
      <c r="C4" s="142" t="s">
        <v>2348</v>
      </c>
      <c r="D4" s="143"/>
    </row>
    <row r="5" s="57" customFormat="1" ht="18" customHeight="1" spans="1:4">
      <c r="A5" s="144" t="s">
        <v>2349</v>
      </c>
      <c r="B5" s="145"/>
      <c r="C5" s="142" t="s">
        <v>2350</v>
      </c>
      <c r="D5" s="143"/>
    </row>
    <row r="6" s="57" customFormat="1" ht="18" customHeight="1" spans="1:4">
      <c r="A6" s="146" t="s">
        <v>2351</v>
      </c>
      <c r="B6" s="147"/>
      <c r="C6" s="142" t="s">
        <v>2352</v>
      </c>
      <c r="D6" s="143"/>
    </row>
    <row r="7" s="57" customFormat="1" ht="18" customHeight="1" spans="1:4">
      <c r="A7" s="148" t="s">
        <v>2353</v>
      </c>
      <c r="B7" s="149"/>
      <c r="C7" s="142" t="s">
        <v>2354</v>
      </c>
      <c r="D7" s="143"/>
    </row>
    <row r="8" s="57" customFormat="1" ht="18" customHeight="1" spans="1:4">
      <c r="A8" s="150" t="s">
        <v>2355</v>
      </c>
      <c r="B8" s="149"/>
      <c r="C8" s="142" t="s">
        <v>2356</v>
      </c>
      <c r="D8" s="143"/>
    </row>
    <row r="9" s="57" customFormat="1" ht="18" customHeight="1" spans="1:4">
      <c r="A9" s="144" t="s">
        <v>2357</v>
      </c>
      <c r="B9" s="151"/>
      <c r="C9" s="152"/>
      <c r="D9" s="143"/>
    </row>
    <row r="10" s="57" customFormat="1" ht="18" customHeight="1" spans="1:4">
      <c r="A10" s="148" t="s">
        <v>2358</v>
      </c>
      <c r="B10" s="151"/>
      <c r="C10" s="152"/>
      <c r="D10" s="143"/>
    </row>
    <row r="11" s="57" customFormat="1" ht="18" customHeight="1" spans="1:4">
      <c r="A11" s="148" t="s">
        <v>2359</v>
      </c>
      <c r="B11" s="151"/>
      <c r="C11" s="152"/>
      <c r="D11" s="143"/>
    </row>
    <row r="12" s="57" customFormat="1" ht="18" customHeight="1" spans="1:4">
      <c r="A12" s="148" t="s">
        <v>2360</v>
      </c>
      <c r="B12" s="151"/>
      <c r="C12" s="152"/>
      <c r="D12" s="143"/>
    </row>
    <row r="13" s="57" customFormat="1" ht="18" customHeight="1" spans="1:4">
      <c r="A13" s="148" t="s">
        <v>2361</v>
      </c>
      <c r="B13" s="151"/>
      <c r="C13" s="152"/>
      <c r="D13" s="143"/>
    </row>
    <row r="14" s="57" customFormat="1" ht="18" customHeight="1" spans="1:4">
      <c r="A14" s="148" t="s">
        <v>2362</v>
      </c>
      <c r="B14" s="149"/>
      <c r="C14" s="153" t="s">
        <v>2363</v>
      </c>
      <c r="D14" s="143"/>
    </row>
    <row r="15" s="57" customFormat="1" ht="18" customHeight="1" spans="1:4">
      <c r="A15" s="148" t="s">
        <v>2364</v>
      </c>
      <c r="B15" s="149"/>
      <c r="C15" s="154" t="s">
        <v>2365</v>
      </c>
      <c r="D15" s="143"/>
    </row>
    <row r="16" s="57" customFormat="1" ht="18" customHeight="1" spans="1:4">
      <c r="A16" s="148" t="s">
        <v>2366</v>
      </c>
      <c r="B16" s="149"/>
      <c r="C16" s="153" t="s">
        <v>2367</v>
      </c>
      <c r="D16" s="143"/>
    </row>
    <row r="17" s="57" customFormat="1" ht="18" customHeight="1" spans="1:4">
      <c r="A17" s="150" t="s">
        <v>2368</v>
      </c>
      <c r="B17" s="149"/>
      <c r="C17" s="142" t="s">
        <v>2369</v>
      </c>
      <c r="D17" s="143"/>
    </row>
    <row r="18" s="57" customFormat="1" ht="18" customHeight="1" spans="1:4">
      <c r="A18" s="155"/>
      <c r="B18" s="156"/>
      <c r="C18" s="154" t="s">
        <v>2370</v>
      </c>
      <c r="D18" s="143"/>
    </row>
    <row r="19" s="57" customFormat="1" ht="18" customHeight="1" spans="1:4">
      <c r="A19" s="140" t="s">
        <v>2371</v>
      </c>
      <c r="B19" s="141"/>
      <c r="C19" s="153" t="s">
        <v>2372</v>
      </c>
      <c r="D19" s="143"/>
    </row>
    <row r="20" s="57" customFormat="1" ht="18" customHeight="1" spans="1:4">
      <c r="A20" s="155" t="s">
        <v>2373</v>
      </c>
      <c r="B20" s="157"/>
      <c r="C20" s="156" t="s">
        <v>2373</v>
      </c>
      <c r="D20" s="143"/>
    </row>
    <row r="21" spans="1:1">
      <c r="A21" s="158" t="s">
        <v>2374</v>
      </c>
    </row>
  </sheetData>
  <mergeCells count="1">
    <mergeCell ref="A1:D1"/>
  </mergeCells>
  <printOptions horizontalCentered="1"/>
  <pageMargins left="0.751388888888889" right="0.751388888888889" top="1" bottom="1"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D17"/>
  <sheetViews>
    <sheetView zoomScale="145" zoomScaleNormal="145" workbookViewId="0">
      <selection activeCell="I23" sqref="I23"/>
    </sheetView>
  </sheetViews>
  <sheetFormatPr defaultColWidth="7.16666666666667" defaultRowHeight="12.75" outlineLevelCol="3"/>
  <cols>
    <col min="1" max="1" width="22.8333333333333" style="122" customWidth="1"/>
    <col min="2" max="2" width="19.375" style="122" customWidth="1"/>
    <col min="3" max="3" width="20.375" style="122" customWidth="1"/>
    <col min="4" max="4" width="19.375" style="122" customWidth="1"/>
    <col min="5" max="16384" width="7.16666666666667" style="122"/>
  </cols>
  <sheetData>
    <row r="1" ht="22.5" spans="1:4">
      <c r="A1" s="123" t="s">
        <v>2375</v>
      </c>
      <c r="B1" s="124"/>
      <c r="C1" s="124"/>
      <c r="D1" s="124"/>
    </row>
    <row r="2" ht="14.25" spans="1:4">
      <c r="A2" s="125"/>
      <c r="B2" s="125"/>
      <c r="C2" s="125"/>
      <c r="D2" s="125"/>
    </row>
    <row r="3" ht="14.25" spans="1:4">
      <c r="A3" s="93"/>
      <c r="B3" s="126"/>
      <c r="C3" s="93"/>
      <c r="D3" s="94"/>
    </row>
    <row r="4" ht="14.25" spans="1:4">
      <c r="A4" s="127"/>
      <c r="B4" s="128"/>
      <c r="C4" s="129"/>
      <c r="D4" s="128" t="s">
        <v>1728</v>
      </c>
    </row>
    <row r="5" ht="14.25" spans="1:4">
      <c r="A5" s="130" t="s">
        <v>2376</v>
      </c>
      <c r="B5" s="130" t="s">
        <v>2377</v>
      </c>
      <c r="C5" s="130" t="s">
        <v>2376</v>
      </c>
      <c r="D5" s="130" t="s">
        <v>2377</v>
      </c>
    </row>
    <row r="6" ht="20" customHeight="1" spans="1:4">
      <c r="A6" s="102" t="s">
        <v>2378</v>
      </c>
      <c r="B6" s="131">
        <v>59053.177514</v>
      </c>
      <c r="C6" s="102" t="s">
        <v>2379</v>
      </c>
      <c r="D6" s="131">
        <v>98613.999201</v>
      </c>
    </row>
    <row r="7" ht="20" customHeight="1" spans="1:4">
      <c r="A7" s="102" t="s">
        <v>2380</v>
      </c>
      <c r="B7" s="131">
        <v>42583.5</v>
      </c>
      <c r="C7" s="102" t="s">
        <v>2381</v>
      </c>
      <c r="D7" s="131">
        <v>1769.575219</v>
      </c>
    </row>
    <row r="8" ht="20" customHeight="1" spans="1:4">
      <c r="A8" s="102" t="s">
        <v>2382</v>
      </c>
      <c r="B8" s="131">
        <v>265.52866</v>
      </c>
      <c r="C8" s="102" t="s">
        <v>2383</v>
      </c>
      <c r="D8" s="131">
        <v>1781.769256</v>
      </c>
    </row>
    <row r="9" ht="20" customHeight="1" spans="1:4">
      <c r="A9" s="102" t="s">
        <v>2384</v>
      </c>
      <c r="B9" s="131">
        <v>3596.528114</v>
      </c>
      <c r="C9" s="105" t="s">
        <v>2385</v>
      </c>
      <c r="D9" s="105" t="s">
        <v>2385</v>
      </c>
    </row>
    <row r="10" ht="20" customHeight="1" spans="1:4">
      <c r="A10" s="102" t="s">
        <v>2386</v>
      </c>
      <c r="B10" s="131">
        <v>20962.283839</v>
      </c>
      <c r="C10" s="105" t="s">
        <v>2385</v>
      </c>
      <c r="D10" s="105" t="s">
        <v>2385</v>
      </c>
    </row>
    <row r="11" ht="20" customHeight="1" spans="1:4">
      <c r="A11" s="102" t="s">
        <v>2387</v>
      </c>
      <c r="B11" s="131">
        <v>126461.018127</v>
      </c>
      <c r="C11" s="102" t="s">
        <v>2388</v>
      </c>
      <c r="D11" s="131">
        <v>102165.343676</v>
      </c>
    </row>
    <row r="12" ht="20" customHeight="1" spans="1:4">
      <c r="A12" s="102" t="s">
        <v>2389</v>
      </c>
      <c r="B12" s="131">
        <v>0</v>
      </c>
      <c r="C12" s="102" t="s">
        <v>2390</v>
      </c>
      <c r="D12" s="131">
        <v>0</v>
      </c>
    </row>
    <row r="13" ht="20" customHeight="1" spans="1:4">
      <c r="A13" s="102" t="s">
        <v>2391</v>
      </c>
      <c r="B13" s="131">
        <v>0</v>
      </c>
      <c r="C13" s="102" t="s">
        <v>2392</v>
      </c>
      <c r="D13" s="131">
        <v>0</v>
      </c>
    </row>
    <row r="14" ht="20" customHeight="1" spans="1:4">
      <c r="A14" s="102" t="s">
        <v>2393</v>
      </c>
      <c r="B14" s="131">
        <v>126461.018127</v>
      </c>
      <c r="C14" s="102" t="s">
        <v>2394</v>
      </c>
      <c r="D14" s="131">
        <v>102165.343676</v>
      </c>
    </row>
    <row r="15" ht="20" customHeight="1" spans="1:4">
      <c r="A15" s="105" t="s">
        <v>2385</v>
      </c>
      <c r="B15" s="105" t="s">
        <v>2385</v>
      </c>
      <c r="C15" s="102" t="s">
        <v>2395</v>
      </c>
      <c r="D15" s="131">
        <v>24295.674451</v>
      </c>
    </row>
    <row r="16" ht="20" customHeight="1" spans="1:4">
      <c r="A16" s="102" t="s">
        <v>2396</v>
      </c>
      <c r="B16" s="131">
        <v>-1416.799582</v>
      </c>
      <c r="C16" s="102" t="s">
        <v>2397</v>
      </c>
      <c r="D16" s="131">
        <v>22878.874869</v>
      </c>
    </row>
    <row r="17" ht="20" customHeight="1" spans="1:4">
      <c r="A17" s="105" t="s">
        <v>2398</v>
      </c>
      <c r="B17" s="131">
        <v>125044.218545</v>
      </c>
      <c r="C17" s="105" t="s">
        <v>2399</v>
      </c>
      <c r="D17" s="131">
        <v>125044.218545</v>
      </c>
    </row>
  </sheetData>
  <mergeCells count="1">
    <mergeCell ref="A1:D1"/>
  </mergeCells>
  <printOptions horizontalCentered="1"/>
  <pageMargins left="0.751388888888889" right="0.751388888888889" top="1" bottom="1" header="0.5" footer="0.5"/>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L28"/>
  <sheetViews>
    <sheetView workbookViewId="0">
      <selection activeCell="A4" sqref="A4"/>
    </sheetView>
  </sheetViews>
  <sheetFormatPr defaultColWidth="7.16666666666667" defaultRowHeight="12.75"/>
  <cols>
    <col min="1" max="1" width="40.625" style="117" customWidth="1"/>
    <col min="2" max="2" width="19.375" style="117" customWidth="1"/>
    <col min="3" max="3" width="19.75" style="117" customWidth="1"/>
    <col min="4" max="4" width="19.375" style="117" customWidth="1"/>
    <col min="5" max="5" width="29.375" style="117" customWidth="1"/>
    <col min="6" max="8" width="19.375" style="117" customWidth="1"/>
    <col min="9" max="16384" width="7.16666666666667" style="117"/>
  </cols>
  <sheetData>
    <row r="1" s="117" customFormat="1" ht="37" customHeight="1" spans="1:12">
      <c r="A1" s="90" t="s">
        <v>2400</v>
      </c>
      <c r="B1" s="91"/>
      <c r="C1" s="91"/>
      <c r="D1" s="91"/>
      <c r="E1" s="91"/>
      <c r="F1" s="91"/>
      <c r="G1" s="91"/>
      <c r="H1" s="91"/>
      <c r="I1" s="121"/>
      <c r="J1" s="121"/>
      <c r="K1" s="121"/>
      <c r="L1" s="121"/>
    </row>
    <row r="2" s="117" customFormat="1" ht="21" customHeight="1" spans="1:8">
      <c r="A2" s="92"/>
      <c r="B2" s="92"/>
      <c r="C2" s="92"/>
      <c r="D2" s="92"/>
      <c r="E2" s="92"/>
      <c r="F2" s="92"/>
      <c r="G2" s="92"/>
      <c r="H2" s="92"/>
    </row>
    <row r="3" s="117" customFormat="1" ht="40" customHeight="1" spans="1:8">
      <c r="A3" s="93"/>
      <c r="B3" s="93"/>
      <c r="C3" s="93"/>
      <c r="D3" s="93"/>
      <c r="E3" s="93"/>
      <c r="F3" s="93"/>
      <c r="G3" s="93"/>
      <c r="H3" s="94"/>
    </row>
    <row r="4" s="117" customFormat="1" ht="14" customHeight="1" spans="1:8">
      <c r="A4" s="95"/>
      <c r="B4" s="95"/>
      <c r="C4" s="95"/>
      <c r="D4" s="118"/>
      <c r="E4" s="95"/>
      <c r="F4" s="95"/>
      <c r="G4" s="95"/>
      <c r="H4" s="97" t="s">
        <v>1728</v>
      </c>
    </row>
    <row r="5" s="117" customFormat="1" ht="45" customHeight="1" spans="1:8">
      <c r="A5" s="114" t="s">
        <v>2376</v>
      </c>
      <c r="B5" s="114" t="s">
        <v>2401</v>
      </c>
      <c r="C5" s="115" t="s">
        <v>2402</v>
      </c>
      <c r="D5" s="115" t="s">
        <v>2403</v>
      </c>
      <c r="E5" s="114" t="s">
        <v>2376</v>
      </c>
      <c r="F5" s="115" t="s">
        <v>2401</v>
      </c>
      <c r="G5" s="115" t="s">
        <v>2402</v>
      </c>
      <c r="H5" s="115" t="s">
        <v>2403</v>
      </c>
    </row>
    <row r="6" s="117" customFormat="1" ht="25" customHeight="1" spans="1:8">
      <c r="A6" s="102" t="s">
        <v>2404</v>
      </c>
      <c r="B6" s="119">
        <v>114322.137777</v>
      </c>
      <c r="C6" s="119">
        <v>85355.816481</v>
      </c>
      <c r="D6" s="119">
        <v>28966.321296</v>
      </c>
      <c r="E6" s="102" t="s">
        <v>2405</v>
      </c>
      <c r="F6" s="119">
        <v>84262.642254</v>
      </c>
      <c r="G6" s="119">
        <v>49138.25376</v>
      </c>
      <c r="H6" s="119">
        <v>35124.388494</v>
      </c>
    </row>
    <row r="7" s="117" customFormat="1" ht="25" customHeight="1" spans="1:8">
      <c r="A7" s="102" t="s">
        <v>2406</v>
      </c>
      <c r="B7" s="119">
        <v>92255.081169</v>
      </c>
      <c r="C7" s="119">
        <v>82069.511565</v>
      </c>
      <c r="D7" s="119">
        <v>10185.569604</v>
      </c>
      <c r="E7" s="102" t="s">
        <v>2407</v>
      </c>
      <c r="F7" s="119">
        <v>35801.112949</v>
      </c>
      <c r="G7" s="119">
        <v>32838.631151</v>
      </c>
      <c r="H7" s="119">
        <v>2962.481798</v>
      </c>
    </row>
    <row r="8" s="117" customFormat="1" ht="25" customHeight="1" spans="1:8">
      <c r="A8" s="102" t="s">
        <v>2408</v>
      </c>
      <c r="B8" s="119">
        <v>22067.056608</v>
      </c>
      <c r="C8" s="119">
        <v>3286.304916</v>
      </c>
      <c r="D8" s="119">
        <v>18780.751692</v>
      </c>
      <c r="E8" s="102" t="s">
        <v>2409</v>
      </c>
      <c r="F8" s="119">
        <v>44397.0981</v>
      </c>
      <c r="G8" s="119">
        <v>12235.191404</v>
      </c>
      <c r="H8" s="119">
        <v>32161.906696</v>
      </c>
    </row>
    <row r="9" s="117" customFormat="1" ht="25" customHeight="1" spans="1:8">
      <c r="A9" s="102" t="s">
        <v>2351</v>
      </c>
      <c r="B9" s="119">
        <v>592.2</v>
      </c>
      <c r="C9" s="119">
        <v>592.2</v>
      </c>
      <c r="D9" s="105" t="s">
        <v>2385</v>
      </c>
      <c r="E9" s="102" t="s">
        <v>2410</v>
      </c>
      <c r="F9" s="119">
        <v>794.232861</v>
      </c>
      <c r="G9" s="119">
        <v>794.232861</v>
      </c>
      <c r="H9" s="119">
        <v>0</v>
      </c>
    </row>
    <row r="10" s="117" customFormat="1" ht="25" customHeight="1" spans="1:8">
      <c r="A10" s="120" t="s">
        <v>2411</v>
      </c>
      <c r="B10" s="119">
        <v>592.2</v>
      </c>
      <c r="C10" s="119">
        <v>592.2</v>
      </c>
      <c r="D10" s="105" t="s">
        <v>2385</v>
      </c>
      <c r="E10" s="102" t="s">
        <v>2412</v>
      </c>
      <c r="F10" s="119">
        <v>3270.198344</v>
      </c>
      <c r="G10" s="119">
        <v>3270.198344</v>
      </c>
      <c r="H10" s="105" t="s">
        <v>2385</v>
      </c>
    </row>
    <row r="11" s="117" customFormat="1" ht="25" customHeight="1" spans="1:8">
      <c r="A11" s="102" t="s">
        <v>2382</v>
      </c>
      <c r="B11" s="119">
        <v>1705.190035</v>
      </c>
      <c r="C11" s="119">
        <v>536.767522</v>
      </c>
      <c r="D11" s="119">
        <v>1168.422513</v>
      </c>
      <c r="E11" s="102" t="s">
        <v>2381</v>
      </c>
      <c r="F11" s="119">
        <v>283.999504</v>
      </c>
      <c r="G11" s="105" t="s">
        <v>2385</v>
      </c>
      <c r="H11" s="119">
        <v>283.999504</v>
      </c>
    </row>
    <row r="12" s="117" customFormat="1" ht="25" customHeight="1" spans="1:8">
      <c r="A12" s="102" t="s">
        <v>2384</v>
      </c>
      <c r="B12" s="119">
        <v>358.87926</v>
      </c>
      <c r="C12" s="119" t="s">
        <v>2385</v>
      </c>
      <c r="D12" s="119">
        <v>358.87926</v>
      </c>
      <c r="E12" s="102" t="s">
        <v>2383</v>
      </c>
      <c r="F12" s="119">
        <v>13.2066</v>
      </c>
      <c r="G12" s="119">
        <v>13.2066</v>
      </c>
      <c r="H12" s="119">
        <v>0</v>
      </c>
    </row>
    <row r="13" s="117" customFormat="1" ht="25" customHeight="1" spans="1:8">
      <c r="A13" s="102" t="s">
        <v>2386</v>
      </c>
      <c r="B13" s="119">
        <v>0</v>
      </c>
      <c r="C13" s="119">
        <v>0</v>
      </c>
      <c r="D13" s="119">
        <v>0</v>
      </c>
      <c r="E13" s="105" t="s">
        <v>2385</v>
      </c>
      <c r="F13" s="105" t="s">
        <v>2385</v>
      </c>
      <c r="G13" s="105" t="s">
        <v>2385</v>
      </c>
      <c r="H13" s="105" t="s">
        <v>2385</v>
      </c>
    </row>
    <row r="14" s="117" customFormat="1" ht="25" customHeight="1" spans="1:8">
      <c r="A14" s="102" t="s">
        <v>2387</v>
      </c>
      <c r="B14" s="119">
        <v>116978.407072</v>
      </c>
      <c r="C14" s="119">
        <v>86484.784003</v>
      </c>
      <c r="D14" s="119">
        <v>30493.623069</v>
      </c>
      <c r="E14" s="102" t="s">
        <v>2388</v>
      </c>
      <c r="F14" s="119">
        <v>84559.848358</v>
      </c>
      <c r="G14" s="119">
        <v>49151.46036</v>
      </c>
      <c r="H14" s="119">
        <v>35408.387998</v>
      </c>
    </row>
    <row r="15" s="117" customFormat="1" ht="25" customHeight="1" spans="1:8">
      <c r="A15" s="102" t="s">
        <v>2389</v>
      </c>
      <c r="B15" s="119">
        <v>0</v>
      </c>
      <c r="C15" s="119">
        <v>0</v>
      </c>
      <c r="D15" s="119">
        <v>0</v>
      </c>
      <c r="E15" s="102" t="s">
        <v>2390</v>
      </c>
      <c r="F15" s="119">
        <v>0</v>
      </c>
      <c r="G15" s="119">
        <v>0</v>
      </c>
      <c r="H15" s="119">
        <v>0</v>
      </c>
    </row>
    <row r="16" s="117" customFormat="1" ht="25" customHeight="1" spans="1:8">
      <c r="A16" s="102" t="s">
        <v>2391</v>
      </c>
      <c r="B16" s="119">
        <v>0</v>
      </c>
      <c r="C16" s="119">
        <v>0</v>
      </c>
      <c r="D16" s="119">
        <v>0</v>
      </c>
      <c r="E16" s="102" t="s">
        <v>2392</v>
      </c>
      <c r="F16" s="119">
        <v>0</v>
      </c>
      <c r="G16" s="119">
        <v>0</v>
      </c>
      <c r="H16" s="119">
        <v>0</v>
      </c>
    </row>
    <row r="17" s="117" customFormat="1" ht="25" customHeight="1" spans="1:8">
      <c r="A17" s="106" t="s">
        <v>2393</v>
      </c>
      <c r="B17" s="119">
        <v>116978.407072</v>
      </c>
      <c r="C17" s="119">
        <v>86484.784003</v>
      </c>
      <c r="D17" s="119">
        <v>30493.623069</v>
      </c>
      <c r="E17" s="102" t="s">
        <v>2394</v>
      </c>
      <c r="F17" s="119">
        <v>84559.848358</v>
      </c>
      <c r="G17" s="119">
        <v>49151.46036</v>
      </c>
      <c r="H17" s="119">
        <v>35408.387998</v>
      </c>
    </row>
    <row r="18" s="117" customFormat="1" ht="25" customHeight="1" spans="1:8">
      <c r="A18" s="105" t="s">
        <v>2385</v>
      </c>
      <c r="B18" s="105" t="s">
        <v>2385</v>
      </c>
      <c r="C18" s="105" t="s">
        <v>2385</v>
      </c>
      <c r="D18" s="105" t="s">
        <v>2385</v>
      </c>
      <c r="E18" s="102" t="s">
        <v>2395</v>
      </c>
      <c r="F18" s="119">
        <v>32418.558714</v>
      </c>
      <c r="G18" s="119">
        <v>37333.323643</v>
      </c>
      <c r="H18" s="119">
        <v>-4914.764929</v>
      </c>
    </row>
    <row r="19" s="117" customFormat="1" ht="25" customHeight="1" spans="1:8">
      <c r="A19" s="102" t="s">
        <v>2396</v>
      </c>
      <c r="B19" s="119">
        <v>194179.432718</v>
      </c>
      <c r="C19" s="119">
        <v>107760.312281</v>
      </c>
      <c r="D19" s="119">
        <v>86419.120437</v>
      </c>
      <c r="E19" s="102" t="s">
        <v>2397</v>
      </c>
      <c r="F19" s="119">
        <v>226597.991432</v>
      </c>
      <c r="G19" s="119">
        <v>145093.635924</v>
      </c>
      <c r="H19" s="119">
        <v>81504.355508</v>
      </c>
    </row>
    <row r="20" s="117" customFormat="1" ht="25" customHeight="1" spans="1:8">
      <c r="A20" s="105" t="s">
        <v>2413</v>
      </c>
      <c r="B20" s="119">
        <v>311157.83979</v>
      </c>
      <c r="C20" s="119">
        <v>194245.096284</v>
      </c>
      <c r="D20" s="119">
        <v>116912.743506</v>
      </c>
      <c r="E20" s="105" t="s">
        <v>2413</v>
      </c>
      <c r="F20" s="119">
        <v>311157.83979</v>
      </c>
      <c r="G20" s="119">
        <v>194245.096284</v>
      </c>
      <c r="H20" s="119">
        <v>116912.743506</v>
      </c>
    </row>
    <row r="28" spans="6:6">
      <c r="F28" s="117">
        <v>10000</v>
      </c>
    </row>
  </sheetData>
  <mergeCells count="1">
    <mergeCell ref="A1:H1"/>
  </mergeCells>
  <pageMargins left="0.75" right="0.75" top="1" bottom="1" header="0.5" footer="0.5"/>
  <pageSetup paperSize="9" scale="8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L20"/>
  <sheetViews>
    <sheetView zoomScale="115" zoomScaleNormal="115" workbookViewId="0">
      <selection activeCell="J13" sqref="J13"/>
    </sheetView>
  </sheetViews>
  <sheetFormatPr defaultColWidth="7.16666666666667" defaultRowHeight="12"/>
  <cols>
    <col min="1" max="1" width="54.625" style="57" customWidth="1"/>
    <col min="2" max="2" width="19.375" style="57" customWidth="1"/>
    <col min="3" max="3" width="27.125" style="57" customWidth="1"/>
    <col min="4" max="4" width="19.375" style="57" customWidth="1"/>
    <col min="5" max="16384" width="7.16666666666667" style="57"/>
  </cols>
  <sheetData>
    <row r="1" s="57" customFormat="1" ht="30" customHeight="1" spans="1:12">
      <c r="A1" s="90" t="s">
        <v>2414</v>
      </c>
      <c r="B1" s="108"/>
      <c r="C1" s="91"/>
      <c r="D1" s="108"/>
      <c r="E1" s="59"/>
      <c r="F1" s="59"/>
      <c r="G1" s="59"/>
      <c r="H1" s="59"/>
      <c r="I1" s="59"/>
      <c r="J1" s="59"/>
      <c r="K1" s="59"/>
      <c r="L1" s="59"/>
    </row>
    <row r="2" ht="18" customHeight="1" spans="1:4">
      <c r="A2" s="109"/>
      <c r="B2" s="110"/>
      <c r="C2" s="93"/>
      <c r="D2" s="111"/>
    </row>
    <row r="3" ht="18" customHeight="1" spans="1:4">
      <c r="A3" s="95"/>
      <c r="B3" s="112"/>
      <c r="C3" s="95"/>
      <c r="D3" s="113" t="s">
        <v>1728</v>
      </c>
    </row>
    <row r="4" ht="24" customHeight="1" spans="1:4">
      <c r="A4" s="114" t="s">
        <v>2415</v>
      </c>
      <c r="B4" s="115" t="s">
        <v>2416</v>
      </c>
      <c r="C4" s="114" t="s">
        <v>2415</v>
      </c>
      <c r="D4" s="115" t="s">
        <v>2416</v>
      </c>
    </row>
    <row r="5" ht="24" customHeight="1" spans="1:4">
      <c r="A5" s="104" t="s">
        <v>2404</v>
      </c>
      <c r="B5" s="103">
        <v>27013.7105</v>
      </c>
      <c r="C5" s="102" t="s">
        <v>2405</v>
      </c>
      <c r="D5" s="103">
        <v>66372.301126</v>
      </c>
    </row>
    <row r="6" ht="24" customHeight="1" spans="1:4">
      <c r="A6" s="104" t="s">
        <v>2417</v>
      </c>
      <c r="B6" s="103">
        <v>0</v>
      </c>
      <c r="C6" s="102" t="s">
        <v>2418</v>
      </c>
      <c r="D6" s="103">
        <v>52210.120272</v>
      </c>
    </row>
    <row r="7" ht="24" customHeight="1" spans="1:4">
      <c r="A7" s="104" t="s">
        <v>2419</v>
      </c>
      <c r="B7" s="103">
        <v>457.947</v>
      </c>
      <c r="C7" s="102" t="s">
        <v>2420</v>
      </c>
      <c r="D7" s="103">
        <v>14162.180854</v>
      </c>
    </row>
    <row r="8" ht="24" customHeight="1" spans="1:4">
      <c r="A8" s="104" t="s">
        <v>2421</v>
      </c>
      <c r="B8" s="103">
        <v>325.23</v>
      </c>
      <c r="C8" s="102" t="s">
        <v>2422</v>
      </c>
      <c r="D8" s="103">
        <v>6242.818572</v>
      </c>
    </row>
    <row r="9" ht="24" customHeight="1" spans="1:4">
      <c r="A9" s="104" t="s">
        <v>2351</v>
      </c>
      <c r="B9" s="103">
        <v>46542.2226</v>
      </c>
      <c r="C9" s="102" t="s">
        <v>2383</v>
      </c>
      <c r="D9" s="103">
        <v>1.4674</v>
      </c>
    </row>
    <row r="10" ht="24" customHeight="1" spans="1:4">
      <c r="A10" s="104" t="s">
        <v>2423</v>
      </c>
      <c r="B10" s="103">
        <v>46476.4226</v>
      </c>
      <c r="C10" s="105" t="s">
        <v>2385</v>
      </c>
      <c r="D10" s="103" t="s">
        <v>2385</v>
      </c>
    </row>
    <row r="11" ht="24" customHeight="1" spans="1:4">
      <c r="A11" s="116" t="s">
        <v>2424</v>
      </c>
      <c r="B11" s="103">
        <v>65.8</v>
      </c>
      <c r="C11" s="105" t="s">
        <v>2385</v>
      </c>
      <c r="D11" s="103" t="s">
        <v>2385</v>
      </c>
    </row>
    <row r="12" ht="24" customHeight="1" spans="1:4">
      <c r="A12" s="116" t="s">
        <v>2382</v>
      </c>
      <c r="B12" s="103">
        <v>1011.249459</v>
      </c>
      <c r="C12" s="105" t="s">
        <v>2385</v>
      </c>
      <c r="D12" s="103" t="s">
        <v>2385</v>
      </c>
    </row>
    <row r="13" ht="24" customHeight="1" spans="1:4">
      <c r="A13" s="104" t="s">
        <v>2425</v>
      </c>
      <c r="B13" s="103">
        <v>0</v>
      </c>
      <c r="C13" s="105" t="s">
        <v>2385</v>
      </c>
      <c r="D13" s="103" t="s">
        <v>2385</v>
      </c>
    </row>
    <row r="14" ht="24" customHeight="1" spans="1:4">
      <c r="A14" s="104" t="s">
        <v>2426</v>
      </c>
      <c r="B14" s="103">
        <v>74567.182559</v>
      </c>
      <c r="C14" s="102" t="s">
        <v>2388</v>
      </c>
      <c r="D14" s="103">
        <v>72616.587098</v>
      </c>
    </row>
    <row r="15" ht="24" customHeight="1" spans="1:4">
      <c r="A15" s="104" t="s">
        <v>2427</v>
      </c>
      <c r="B15" s="103">
        <v>0</v>
      </c>
      <c r="C15" s="102" t="s">
        <v>2390</v>
      </c>
      <c r="D15" s="103">
        <v>0</v>
      </c>
    </row>
    <row r="16" ht="24" customHeight="1" spans="1:4">
      <c r="A16" s="104" t="s">
        <v>2428</v>
      </c>
      <c r="B16" s="103">
        <v>0</v>
      </c>
      <c r="C16" s="102" t="s">
        <v>2392</v>
      </c>
      <c r="D16" s="103">
        <v>0</v>
      </c>
    </row>
    <row r="17" ht="24" customHeight="1" spans="1:4">
      <c r="A17" s="104" t="s">
        <v>2429</v>
      </c>
      <c r="B17" s="103">
        <v>74567.182559</v>
      </c>
      <c r="C17" s="102" t="s">
        <v>2394</v>
      </c>
      <c r="D17" s="103">
        <v>72616.587098</v>
      </c>
    </row>
    <row r="18" ht="24" customHeight="1" spans="1:4">
      <c r="A18" s="105" t="s">
        <v>2385</v>
      </c>
      <c r="B18" s="103" t="s">
        <v>2385</v>
      </c>
      <c r="C18" s="102" t="s">
        <v>2395</v>
      </c>
      <c r="D18" s="103">
        <v>1950.595461</v>
      </c>
    </row>
    <row r="19" ht="24" customHeight="1" spans="1:4">
      <c r="A19" s="104" t="s">
        <v>2430</v>
      </c>
      <c r="B19" s="103">
        <v>51713.506562</v>
      </c>
      <c r="C19" s="102" t="s">
        <v>2397</v>
      </c>
      <c r="D19" s="103">
        <v>53664.102023</v>
      </c>
    </row>
    <row r="20" ht="24" customHeight="1" spans="1:4">
      <c r="A20" s="107" t="s">
        <v>2431</v>
      </c>
      <c r="B20" s="103">
        <v>126280.689121</v>
      </c>
      <c r="C20" s="105" t="s">
        <v>2432</v>
      </c>
      <c r="D20" s="103">
        <v>126280.689121</v>
      </c>
    </row>
  </sheetData>
  <mergeCells count="1">
    <mergeCell ref="A1:D1"/>
  </mergeCells>
  <printOptions horizontalCentered="1"/>
  <pageMargins left="0.313888888888889" right="0.55" top="1" bottom="1" header="0.5" footer="0.5"/>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L24"/>
  <sheetViews>
    <sheetView workbookViewId="0">
      <selection activeCell="I7" sqref="I7"/>
    </sheetView>
  </sheetViews>
  <sheetFormatPr defaultColWidth="7.16666666666667" defaultRowHeight="12"/>
  <cols>
    <col min="1" max="1" width="40.625" style="57" customWidth="1"/>
    <col min="2" max="2" width="15.625" style="57" customWidth="1"/>
    <col min="3" max="3" width="40.625" style="57" customWidth="1"/>
    <col min="4" max="4" width="15.625" style="57" customWidth="1"/>
    <col min="5" max="16384" width="7.16666666666667" style="57"/>
  </cols>
  <sheetData>
    <row r="1" ht="30" customHeight="1" spans="1:12">
      <c r="A1" s="90" t="s">
        <v>2433</v>
      </c>
      <c r="B1" s="91"/>
      <c r="C1" s="91"/>
      <c r="D1" s="91"/>
      <c r="E1" s="59"/>
      <c r="F1" s="59"/>
      <c r="G1" s="59"/>
      <c r="H1" s="59"/>
      <c r="I1" s="59"/>
      <c r="J1" s="59"/>
      <c r="K1" s="59"/>
      <c r="L1" s="59"/>
    </row>
    <row r="2" ht="18" customHeight="1" spans="1:4">
      <c r="A2" s="92"/>
      <c r="B2" s="92"/>
      <c r="C2" s="92"/>
      <c r="D2" s="92"/>
    </row>
    <row r="3" ht="18" customHeight="1" spans="1:4">
      <c r="A3" s="93"/>
      <c r="B3" s="93"/>
      <c r="C3" s="93"/>
      <c r="D3" s="94"/>
    </row>
    <row r="4" ht="18" customHeight="1" spans="1:4">
      <c r="A4" s="95"/>
      <c r="B4" s="95"/>
      <c r="C4" s="96"/>
      <c r="D4" s="97" t="s">
        <v>1728</v>
      </c>
    </row>
    <row r="5" ht="18" customHeight="1" spans="1:4">
      <c r="A5" s="98" t="s">
        <v>2376</v>
      </c>
      <c r="B5" s="98" t="s">
        <v>2377</v>
      </c>
      <c r="C5" s="98" t="s">
        <v>2376</v>
      </c>
      <c r="D5" s="98" t="s">
        <v>2377</v>
      </c>
    </row>
    <row r="6" ht="18" customHeight="1" spans="1:4">
      <c r="A6" s="99" t="s">
        <v>2434</v>
      </c>
      <c r="B6" s="100">
        <v>4725.638302</v>
      </c>
      <c r="C6" s="101" t="s">
        <v>2435</v>
      </c>
      <c r="D6" s="100">
        <v>4177.662255</v>
      </c>
    </row>
    <row r="7" ht="18" customHeight="1" spans="1:4">
      <c r="A7" s="102" t="s">
        <v>2436</v>
      </c>
      <c r="B7" s="103">
        <v>228.185688</v>
      </c>
      <c r="C7" s="104" t="s">
        <v>2437</v>
      </c>
      <c r="D7" s="103">
        <v>854.745112</v>
      </c>
    </row>
    <row r="8" ht="18" customHeight="1" spans="1:4">
      <c r="A8" s="102" t="s">
        <v>2438</v>
      </c>
      <c r="B8" s="103">
        <v>0</v>
      </c>
      <c r="C8" s="104" t="s">
        <v>2439</v>
      </c>
      <c r="D8" s="103">
        <v>1965.938717</v>
      </c>
    </row>
    <row r="9" ht="18" customHeight="1" spans="1:4">
      <c r="A9" s="102" t="s">
        <v>2440</v>
      </c>
      <c r="B9" s="103">
        <v>0</v>
      </c>
      <c r="C9" s="104" t="s">
        <v>2441</v>
      </c>
      <c r="D9" s="103">
        <v>1356.978426</v>
      </c>
    </row>
    <row r="10" ht="18" customHeight="1" spans="1:4">
      <c r="A10" s="102" t="s">
        <v>2358</v>
      </c>
      <c r="B10" s="103">
        <v>69.532155</v>
      </c>
      <c r="C10" s="104" t="s">
        <v>2442</v>
      </c>
      <c r="D10" s="103">
        <v>0</v>
      </c>
    </row>
    <row r="11" ht="18" customHeight="1" spans="1:4">
      <c r="A11" s="102" t="s">
        <v>2443</v>
      </c>
      <c r="B11" s="103">
        <v>5.449715</v>
      </c>
      <c r="C11" s="104" t="s">
        <v>2444</v>
      </c>
      <c r="D11" s="103">
        <v>48.79</v>
      </c>
    </row>
    <row r="12" ht="18" customHeight="1" spans="1:4">
      <c r="A12" s="105" t="s">
        <v>2385</v>
      </c>
      <c r="B12" s="103" t="s">
        <v>2385</v>
      </c>
      <c r="C12" s="104" t="s">
        <v>2445</v>
      </c>
      <c r="D12" s="103">
        <v>0</v>
      </c>
    </row>
    <row r="13" ht="18" customHeight="1" spans="1:4">
      <c r="A13" s="105" t="s">
        <v>2385</v>
      </c>
      <c r="B13" s="103" t="s">
        <v>2385</v>
      </c>
      <c r="C13" s="104" t="s">
        <v>2446</v>
      </c>
      <c r="D13" s="103">
        <v>0</v>
      </c>
    </row>
    <row r="14" ht="18" customHeight="1" spans="1:4">
      <c r="A14" s="105" t="s">
        <v>2385</v>
      </c>
      <c r="B14" s="103" t="s">
        <v>2385</v>
      </c>
      <c r="C14" s="104" t="s">
        <v>2447</v>
      </c>
      <c r="D14" s="103">
        <v>0</v>
      </c>
    </row>
    <row r="15" ht="18" customHeight="1" spans="1:4">
      <c r="A15" s="105" t="s">
        <v>2385</v>
      </c>
      <c r="B15" s="103" t="s">
        <v>2385</v>
      </c>
      <c r="C15" s="104" t="s">
        <v>2448</v>
      </c>
      <c r="D15" s="103">
        <v>0</v>
      </c>
    </row>
    <row r="16" ht="18" customHeight="1" spans="1:4">
      <c r="A16" s="105" t="s">
        <v>2385</v>
      </c>
      <c r="B16" s="103" t="s">
        <v>2385</v>
      </c>
      <c r="C16" s="104" t="s">
        <v>2356</v>
      </c>
      <c r="D16" s="103">
        <v>0.608987</v>
      </c>
    </row>
    <row r="17" ht="18" customHeight="1" spans="1:4">
      <c r="A17" s="105" t="s">
        <v>2385</v>
      </c>
      <c r="B17" s="103" t="s">
        <v>2385</v>
      </c>
      <c r="C17" s="104" t="s">
        <v>2363</v>
      </c>
      <c r="D17" s="103">
        <v>4227.061242</v>
      </c>
    </row>
    <row r="18" ht="18" customHeight="1" spans="1:4">
      <c r="A18" s="102" t="s">
        <v>2426</v>
      </c>
      <c r="B18" s="103">
        <v>4800.620172</v>
      </c>
      <c r="C18" s="104" t="s">
        <v>2365</v>
      </c>
      <c r="D18" s="103">
        <v>0</v>
      </c>
    </row>
    <row r="19" ht="14.25" spans="1:4">
      <c r="A19" s="102" t="s">
        <v>2427</v>
      </c>
      <c r="B19" s="103">
        <v>0</v>
      </c>
      <c r="C19" s="104" t="s">
        <v>2449</v>
      </c>
      <c r="D19" s="103">
        <v>229</v>
      </c>
    </row>
    <row r="20" ht="14.25" spans="1:4">
      <c r="A20" s="102" t="s">
        <v>2428</v>
      </c>
      <c r="B20" s="103">
        <v>0</v>
      </c>
      <c r="C20" s="104" t="s">
        <v>2369</v>
      </c>
      <c r="D20" s="103">
        <v>4456.061242</v>
      </c>
    </row>
    <row r="21" ht="14.25" spans="1:4">
      <c r="A21" s="102" t="s">
        <v>2429</v>
      </c>
      <c r="B21" s="103">
        <v>4800.620172</v>
      </c>
      <c r="C21" s="104" t="s">
        <v>2370</v>
      </c>
      <c r="D21" s="103">
        <v>344.55893</v>
      </c>
    </row>
    <row r="22" ht="14.25" spans="1:4">
      <c r="A22" s="106" t="s">
        <v>2430</v>
      </c>
      <c r="B22" s="103">
        <v>4330.965176</v>
      </c>
      <c r="C22" s="104" t="s">
        <v>2372</v>
      </c>
      <c r="D22" s="103">
        <v>4675.524106</v>
      </c>
    </row>
    <row r="23" ht="14.25" spans="1:4">
      <c r="A23" s="102" t="s">
        <v>2450</v>
      </c>
      <c r="B23" s="103">
        <v>0</v>
      </c>
      <c r="C23" s="104" t="s">
        <v>2450</v>
      </c>
      <c r="D23" s="103">
        <v>0</v>
      </c>
    </row>
    <row r="24" ht="14.25" spans="1:4">
      <c r="A24" s="105" t="s">
        <v>2398</v>
      </c>
      <c r="B24" s="103">
        <v>9131.585348</v>
      </c>
      <c r="C24" s="107" t="s">
        <v>2398</v>
      </c>
      <c r="D24" s="103">
        <v>9131.585348</v>
      </c>
    </row>
  </sheetData>
  <mergeCells count="1">
    <mergeCell ref="A1:D1"/>
  </mergeCells>
  <printOptions horizontalCentered="1"/>
  <pageMargins left="0.751388888888889" right="0.751388888888889" top="1" bottom="1" header="0.5" footer="0.5"/>
  <pageSetup paperSize="9" scale="95"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L20"/>
  <sheetViews>
    <sheetView workbookViewId="0">
      <selection activeCell="A20" sqref="A20"/>
    </sheetView>
  </sheetViews>
  <sheetFormatPr defaultColWidth="7.16666666666667" defaultRowHeight="12"/>
  <cols>
    <col min="1" max="1" width="40.625" style="57" customWidth="1"/>
    <col min="2" max="2" width="15.625" style="57" customWidth="1"/>
    <col min="3" max="3" width="40.625" style="57" customWidth="1"/>
    <col min="4" max="4" width="15.625" style="57" customWidth="1"/>
    <col min="5" max="16384" width="7.16666666666667" style="57"/>
  </cols>
  <sheetData>
    <row r="1" ht="30" customHeight="1" spans="1:12">
      <c r="A1" s="58" t="s">
        <v>2451</v>
      </c>
      <c r="B1" s="58"/>
      <c r="C1" s="58"/>
      <c r="D1" s="58"/>
      <c r="E1" s="59"/>
      <c r="F1" s="59"/>
      <c r="G1" s="59"/>
      <c r="H1" s="59"/>
      <c r="I1" s="59"/>
      <c r="J1" s="59"/>
      <c r="K1" s="59"/>
      <c r="L1" s="59"/>
    </row>
    <row r="2" ht="18" customHeight="1" spans="1:4">
      <c r="A2" s="60"/>
      <c r="B2" s="61"/>
      <c r="C2" s="61"/>
      <c r="D2" s="62" t="s">
        <v>1728</v>
      </c>
    </row>
    <row r="3" ht="18" customHeight="1" spans="1:4">
      <c r="A3" s="63" t="s">
        <v>2346</v>
      </c>
      <c r="B3" s="64" t="s">
        <v>2452</v>
      </c>
      <c r="C3" s="63" t="s">
        <v>2376</v>
      </c>
      <c r="D3" s="64" t="s">
        <v>2452</v>
      </c>
    </row>
    <row r="4" ht="18" customHeight="1" spans="1:4">
      <c r="A4" s="65" t="s">
        <v>2453</v>
      </c>
      <c r="B4" s="66"/>
      <c r="C4" s="67" t="s">
        <v>2454</v>
      </c>
      <c r="D4" s="66"/>
    </row>
    <row r="5" ht="18" customHeight="1" spans="1:4">
      <c r="A5" s="68" t="s">
        <v>2351</v>
      </c>
      <c r="B5" s="66"/>
      <c r="C5" s="69" t="s">
        <v>2455</v>
      </c>
      <c r="D5" s="66"/>
    </row>
    <row r="6" ht="18" customHeight="1" spans="1:4">
      <c r="A6" s="70" t="s">
        <v>2382</v>
      </c>
      <c r="B6" s="66"/>
      <c r="C6" s="71" t="s">
        <v>2456</v>
      </c>
      <c r="D6" s="66"/>
    </row>
    <row r="7" ht="18" customHeight="1" spans="1:4">
      <c r="A7" s="72" t="s">
        <v>2457</v>
      </c>
      <c r="B7" s="66"/>
      <c r="C7" s="73" t="s">
        <v>2458</v>
      </c>
      <c r="D7" s="66"/>
    </row>
    <row r="8" ht="18" customHeight="1" spans="1:4">
      <c r="A8" s="65" t="s">
        <v>2386</v>
      </c>
      <c r="B8" s="66"/>
      <c r="C8" s="73" t="s">
        <v>2459</v>
      </c>
      <c r="D8" s="66"/>
    </row>
    <row r="9" ht="18" customHeight="1" spans="1:4">
      <c r="A9" s="74"/>
      <c r="B9" s="66"/>
      <c r="C9" s="73" t="s">
        <v>2460</v>
      </c>
      <c r="D9" s="66"/>
    </row>
    <row r="10" ht="18" customHeight="1" spans="1:4">
      <c r="A10" s="72"/>
      <c r="B10" s="66"/>
      <c r="C10" s="75" t="s">
        <v>2461</v>
      </c>
      <c r="D10" s="66"/>
    </row>
    <row r="11" ht="18" customHeight="1" spans="1:4">
      <c r="A11" s="76"/>
      <c r="B11" s="66"/>
      <c r="C11" s="77" t="s">
        <v>2462</v>
      </c>
      <c r="D11" s="66"/>
    </row>
    <row r="12" ht="18" customHeight="1" spans="1:4">
      <c r="A12" s="72"/>
      <c r="B12" s="66"/>
      <c r="C12" s="78" t="s">
        <v>2463</v>
      </c>
      <c r="D12" s="66"/>
    </row>
    <row r="13" ht="18" customHeight="1" spans="1:4">
      <c r="A13" s="65" t="s">
        <v>2387</v>
      </c>
      <c r="B13" s="66"/>
      <c r="C13" s="67" t="s">
        <v>2464</v>
      </c>
      <c r="D13" s="66"/>
    </row>
    <row r="14" ht="18" customHeight="1" spans="1:4">
      <c r="A14" s="79" t="s">
        <v>2389</v>
      </c>
      <c r="B14" s="80"/>
      <c r="C14" s="81" t="s">
        <v>2465</v>
      </c>
      <c r="D14" s="82"/>
    </row>
    <row r="15" ht="18" customHeight="1" spans="1:4">
      <c r="A15" s="83" t="s">
        <v>2391</v>
      </c>
      <c r="B15" s="66"/>
      <c r="C15" s="84" t="s">
        <v>2466</v>
      </c>
      <c r="D15" s="85"/>
    </row>
    <row r="16" ht="18" customHeight="1" spans="1:4">
      <c r="A16" s="86" t="s">
        <v>2393</v>
      </c>
      <c r="B16" s="85"/>
      <c r="C16" s="84" t="s">
        <v>2467</v>
      </c>
      <c r="D16" s="85"/>
    </row>
    <row r="17" ht="18" customHeight="1" spans="1:4">
      <c r="A17" s="86"/>
      <c r="B17" s="85"/>
      <c r="C17" s="84" t="s">
        <v>2468</v>
      </c>
      <c r="D17" s="85"/>
    </row>
    <row r="18" ht="18" customHeight="1" spans="1:4">
      <c r="A18" s="83" t="s">
        <v>2396</v>
      </c>
      <c r="B18" s="87"/>
      <c r="C18" s="84" t="s">
        <v>2469</v>
      </c>
      <c r="D18" s="87"/>
    </row>
    <row r="19" ht="18" customHeight="1" spans="1:4">
      <c r="A19" s="88" t="s">
        <v>2373</v>
      </c>
      <c r="B19" s="87"/>
      <c r="C19" s="89" t="s">
        <v>2373</v>
      </c>
      <c r="D19" s="87"/>
    </row>
    <row r="20" spans="1:1">
      <c r="A20" s="57" t="s">
        <v>2374</v>
      </c>
    </row>
  </sheetData>
  <mergeCells count="1">
    <mergeCell ref="A1:D1"/>
  </mergeCells>
  <pageMargins left="0.75" right="0.75" top="1" bottom="1" header="0.5" footer="0.5"/>
  <pageSetup paperSize="9" scale="9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K74"/>
  <sheetViews>
    <sheetView showZeros="0" topLeftCell="A16" workbookViewId="0">
      <selection activeCell="G22" sqref="G22"/>
    </sheetView>
  </sheetViews>
  <sheetFormatPr defaultColWidth="8.1" defaultRowHeight="12"/>
  <cols>
    <col min="1" max="1" width="30.625" style="21" customWidth="1"/>
    <col min="2" max="2" width="10.625" style="22" customWidth="1"/>
    <col min="3" max="3" width="15.125" style="22" customWidth="1"/>
    <col min="4" max="5" width="12.5" style="22" customWidth="1"/>
    <col min="6" max="6" width="14.125" style="23" customWidth="1"/>
    <col min="7" max="8" width="10.625" style="24" customWidth="1"/>
    <col min="9" max="10" width="8.1" style="22"/>
    <col min="11" max="11" width="9.33333333333333" style="25"/>
    <col min="12" max="16384" width="8.1" style="22"/>
  </cols>
  <sheetData>
    <row r="1" s="20" customFormat="1" ht="30" customHeight="1" spans="1:11">
      <c r="A1" s="26" t="s">
        <v>2470</v>
      </c>
      <c r="B1" s="26"/>
      <c r="C1" s="26"/>
      <c r="D1" s="26"/>
      <c r="E1" s="26"/>
      <c r="F1" s="26"/>
      <c r="G1" s="27"/>
      <c r="H1" s="27"/>
      <c r="K1" s="56"/>
    </row>
    <row r="2" ht="18" customHeight="1" spans="1:8">
      <c r="A2" s="28"/>
      <c r="B2" s="28"/>
      <c r="C2" s="28"/>
      <c r="D2" s="28"/>
      <c r="E2" s="28"/>
      <c r="F2" s="29"/>
      <c r="G2" s="30" t="s">
        <v>2471</v>
      </c>
      <c r="H2" s="30"/>
    </row>
    <row r="3" ht="30" customHeight="1" spans="1:8">
      <c r="A3" s="31" t="s">
        <v>2472</v>
      </c>
      <c r="B3" s="32" t="s">
        <v>2473</v>
      </c>
      <c r="C3" s="32" t="s">
        <v>2474</v>
      </c>
      <c r="D3" s="32" t="s">
        <v>2475</v>
      </c>
      <c r="E3" s="32" t="s">
        <v>2476</v>
      </c>
      <c r="F3" s="33" t="s">
        <v>2477</v>
      </c>
      <c r="G3" s="15" t="s">
        <v>2478</v>
      </c>
      <c r="H3" s="15" t="s">
        <v>2479</v>
      </c>
    </row>
    <row r="4" s="20" customFormat="1" ht="18" customHeight="1" spans="1:11">
      <c r="A4" s="34" t="s">
        <v>2480</v>
      </c>
      <c r="B4" s="35"/>
      <c r="C4" s="35"/>
      <c r="D4" s="35">
        <f>D5+D10</f>
        <v>1346292</v>
      </c>
      <c r="E4" s="35">
        <f>E5+E10</f>
        <v>604092</v>
      </c>
      <c r="F4" s="36"/>
      <c r="G4" s="37"/>
      <c r="H4" s="37"/>
      <c r="K4" s="56"/>
    </row>
    <row r="5" s="20" customFormat="1" ht="18" customHeight="1" spans="1:11">
      <c r="A5" s="34" t="s">
        <v>2481</v>
      </c>
      <c r="B5" s="35"/>
      <c r="C5" s="35"/>
      <c r="D5" s="35">
        <v>33987</v>
      </c>
      <c r="E5" s="35">
        <v>33887</v>
      </c>
      <c r="F5" s="36" t="s">
        <v>2482</v>
      </c>
      <c r="G5" s="37"/>
      <c r="H5" s="37"/>
      <c r="K5" s="56"/>
    </row>
    <row r="6" s="20" customFormat="1" ht="18" customHeight="1" spans="1:11">
      <c r="A6" s="38" t="s">
        <v>2483</v>
      </c>
      <c r="B6" s="38" t="s">
        <v>2484</v>
      </c>
      <c r="C6" s="38" t="s">
        <v>2485</v>
      </c>
      <c r="D6" s="39">
        <v>7714</v>
      </c>
      <c r="E6" s="39">
        <v>7714</v>
      </c>
      <c r="F6" s="38" t="s">
        <v>2486</v>
      </c>
      <c r="G6" s="40" t="s">
        <v>2487</v>
      </c>
      <c r="H6" s="38" t="s">
        <v>2488</v>
      </c>
      <c r="K6" s="56"/>
    </row>
    <row r="7" s="20" customFormat="1" ht="18" customHeight="1" spans="1:11">
      <c r="A7" s="38" t="s">
        <v>2489</v>
      </c>
      <c r="B7" s="38" t="s">
        <v>2490</v>
      </c>
      <c r="C7" s="38" t="s">
        <v>2485</v>
      </c>
      <c r="D7" s="39">
        <v>8377</v>
      </c>
      <c r="E7" s="39">
        <v>8377</v>
      </c>
      <c r="F7" s="38" t="s">
        <v>2486</v>
      </c>
      <c r="G7" s="40" t="s">
        <v>2491</v>
      </c>
      <c r="H7" s="38" t="s">
        <v>2492</v>
      </c>
      <c r="K7" s="56"/>
    </row>
    <row r="8" s="20" customFormat="1" ht="18" customHeight="1" spans="1:11">
      <c r="A8" s="38" t="s">
        <v>2493</v>
      </c>
      <c r="B8" s="38" t="s">
        <v>2494</v>
      </c>
      <c r="C8" s="38" t="s">
        <v>2485</v>
      </c>
      <c r="D8" s="39">
        <v>3351</v>
      </c>
      <c r="E8" s="39">
        <v>3351</v>
      </c>
      <c r="F8" s="38" t="s">
        <v>2486</v>
      </c>
      <c r="G8" s="40" t="s">
        <v>2495</v>
      </c>
      <c r="H8" s="38" t="s">
        <v>2496</v>
      </c>
      <c r="K8" s="56"/>
    </row>
    <row r="9" s="20" customFormat="1" ht="18" customHeight="1" spans="1:11">
      <c r="A9" s="38" t="s">
        <v>2497</v>
      </c>
      <c r="B9" s="38" t="s">
        <v>2498</v>
      </c>
      <c r="C9" s="38" t="s">
        <v>2485</v>
      </c>
      <c r="D9" s="39">
        <v>14545</v>
      </c>
      <c r="E9" s="39">
        <v>14445</v>
      </c>
      <c r="F9" s="38" t="s">
        <v>2499</v>
      </c>
      <c r="G9" s="40" t="s">
        <v>2500</v>
      </c>
      <c r="H9" s="38" t="s">
        <v>2492</v>
      </c>
      <c r="K9" s="56"/>
    </row>
    <row r="10" s="20" customFormat="1" ht="18" customHeight="1" spans="1:11">
      <c r="A10" s="41" t="s">
        <v>2501</v>
      </c>
      <c r="B10" s="35"/>
      <c r="C10" s="42"/>
      <c r="D10" s="35">
        <v>1312305</v>
      </c>
      <c r="E10" s="35">
        <v>570205</v>
      </c>
      <c r="F10" s="43"/>
      <c r="G10" s="37"/>
      <c r="H10" s="37"/>
      <c r="K10" s="56"/>
    </row>
    <row r="11" s="20" customFormat="1" ht="18" customHeight="1" spans="1:11">
      <c r="A11" s="38" t="s">
        <v>2502</v>
      </c>
      <c r="B11" s="38" t="s">
        <v>2503</v>
      </c>
      <c r="C11" s="38" t="s">
        <v>2504</v>
      </c>
      <c r="D11" s="39">
        <v>10800</v>
      </c>
      <c r="E11" s="39">
        <v>10800</v>
      </c>
      <c r="F11" s="38" t="s">
        <v>2505</v>
      </c>
      <c r="G11" s="40" t="s">
        <v>2506</v>
      </c>
      <c r="H11" s="38" t="s">
        <v>2507</v>
      </c>
      <c r="K11" s="56"/>
    </row>
    <row r="12" s="20" customFormat="1" ht="18" customHeight="1" spans="1:11">
      <c r="A12" s="38" t="s">
        <v>2508</v>
      </c>
      <c r="B12" s="38" t="s">
        <v>2509</v>
      </c>
      <c r="C12" s="38" t="s">
        <v>2504</v>
      </c>
      <c r="D12" s="39">
        <v>52000</v>
      </c>
      <c r="E12" s="39">
        <v>0</v>
      </c>
      <c r="F12" s="38" t="s">
        <v>2486</v>
      </c>
      <c r="G12" s="40" t="s">
        <v>2491</v>
      </c>
      <c r="H12" s="38" t="s">
        <v>2492</v>
      </c>
      <c r="K12" s="56"/>
    </row>
    <row r="13" s="20" customFormat="1" ht="18" customHeight="1" spans="1:11">
      <c r="A13" s="38" t="s">
        <v>2510</v>
      </c>
      <c r="B13" s="38" t="s">
        <v>2511</v>
      </c>
      <c r="C13" s="38" t="s">
        <v>2504</v>
      </c>
      <c r="D13" s="39">
        <v>16500</v>
      </c>
      <c r="E13" s="39">
        <v>16500</v>
      </c>
      <c r="F13" s="38" t="s">
        <v>2486</v>
      </c>
      <c r="G13" s="40" t="s">
        <v>2495</v>
      </c>
      <c r="H13" s="38" t="s">
        <v>2496</v>
      </c>
      <c r="K13" s="56"/>
    </row>
    <row r="14" s="20" customFormat="1" ht="18" customHeight="1" spans="1:11">
      <c r="A14" s="38" t="s">
        <v>2512</v>
      </c>
      <c r="B14" s="38" t="s">
        <v>2513</v>
      </c>
      <c r="C14" s="38" t="s">
        <v>2504</v>
      </c>
      <c r="D14" s="39">
        <v>98000</v>
      </c>
      <c r="E14" s="39">
        <v>0</v>
      </c>
      <c r="F14" s="38" t="s">
        <v>2486</v>
      </c>
      <c r="G14" s="40" t="s">
        <v>2514</v>
      </c>
      <c r="H14" s="38" t="s">
        <v>2515</v>
      </c>
      <c r="K14" s="56"/>
    </row>
    <row r="15" s="20" customFormat="1" ht="18" customHeight="1" spans="1:11">
      <c r="A15" s="38" t="s">
        <v>2516</v>
      </c>
      <c r="B15" s="38" t="s">
        <v>2517</v>
      </c>
      <c r="C15" s="38" t="s">
        <v>2504</v>
      </c>
      <c r="D15" s="39">
        <v>76000</v>
      </c>
      <c r="E15" s="39">
        <v>26000</v>
      </c>
      <c r="F15" s="38" t="s">
        <v>2486</v>
      </c>
      <c r="G15" s="40" t="s">
        <v>2518</v>
      </c>
      <c r="H15" s="38" t="s">
        <v>2507</v>
      </c>
      <c r="K15" s="56"/>
    </row>
    <row r="16" s="20" customFormat="1" ht="18" customHeight="1" spans="1:11">
      <c r="A16" s="38" t="s">
        <v>2519</v>
      </c>
      <c r="B16" s="38" t="s">
        <v>2520</v>
      </c>
      <c r="C16" s="38" t="s">
        <v>2504</v>
      </c>
      <c r="D16" s="39">
        <v>4400</v>
      </c>
      <c r="E16" s="39">
        <v>4400</v>
      </c>
      <c r="F16" s="38" t="s">
        <v>2521</v>
      </c>
      <c r="G16" s="40" t="s">
        <v>2522</v>
      </c>
      <c r="H16" s="38" t="s">
        <v>2496</v>
      </c>
      <c r="K16" s="56"/>
    </row>
    <row r="17" s="20" customFormat="1" ht="18" customHeight="1" spans="1:11">
      <c r="A17" s="38" t="s">
        <v>2523</v>
      </c>
      <c r="B17" s="38" t="s">
        <v>2524</v>
      </c>
      <c r="C17" s="38" t="s">
        <v>2504</v>
      </c>
      <c r="D17" s="39">
        <v>10000</v>
      </c>
      <c r="E17" s="39">
        <v>0</v>
      </c>
      <c r="F17" s="38" t="s">
        <v>2521</v>
      </c>
      <c r="G17" s="40" t="s">
        <v>2525</v>
      </c>
      <c r="H17" s="38" t="s">
        <v>2492</v>
      </c>
      <c r="K17" s="56"/>
    </row>
    <row r="18" s="20" customFormat="1" ht="18" customHeight="1" spans="1:11">
      <c r="A18" s="38" t="s">
        <v>2526</v>
      </c>
      <c r="B18" s="38" t="s">
        <v>2527</v>
      </c>
      <c r="C18" s="38" t="s">
        <v>2504</v>
      </c>
      <c r="D18" s="39">
        <v>15000</v>
      </c>
      <c r="E18" s="39">
        <v>15000</v>
      </c>
      <c r="F18" s="38" t="s">
        <v>2521</v>
      </c>
      <c r="G18" s="40" t="s">
        <v>2522</v>
      </c>
      <c r="H18" s="38" t="s">
        <v>2496</v>
      </c>
      <c r="K18" s="56"/>
    </row>
    <row r="19" s="20" customFormat="1" ht="18" customHeight="1" spans="1:11">
      <c r="A19" s="38" t="s">
        <v>2528</v>
      </c>
      <c r="B19" s="38" t="s">
        <v>2529</v>
      </c>
      <c r="C19" s="38" t="s">
        <v>2504</v>
      </c>
      <c r="D19" s="39">
        <v>64400</v>
      </c>
      <c r="E19" s="39">
        <v>8000</v>
      </c>
      <c r="F19" s="38" t="s">
        <v>2521</v>
      </c>
      <c r="G19" s="40" t="s">
        <v>2530</v>
      </c>
      <c r="H19" s="38" t="s">
        <v>2515</v>
      </c>
      <c r="K19" s="56"/>
    </row>
    <row r="20" s="20" customFormat="1" ht="18" customHeight="1" spans="1:11">
      <c r="A20" s="38" t="s">
        <v>2531</v>
      </c>
      <c r="B20" s="38" t="s">
        <v>2532</v>
      </c>
      <c r="C20" s="38" t="s">
        <v>2533</v>
      </c>
      <c r="D20" s="39">
        <v>10000</v>
      </c>
      <c r="E20" s="39">
        <v>0</v>
      </c>
      <c r="F20" s="38" t="s">
        <v>2534</v>
      </c>
      <c r="G20" s="40" t="s">
        <v>2535</v>
      </c>
      <c r="H20" s="38" t="s">
        <v>2488</v>
      </c>
      <c r="K20" s="56"/>
    </row>
    <row r="21" s="20" customFormat="1" ht="18" customHeight="1" spans="1:11">
      <c r="A21" s="38" t="s">
        <v>2536</v>
      </c>
      <c r="B21" s="38" t="s">
        <v>2537</v>
      </c>
      <c r="C21" s="38" t="s">
        <v>2504</v>
      </c>
      <c r="D21" s="39">
        <v>20000</v>
      </c>
      <c r="E21" s="39">
        <v>20000</v>
      </c>
      <c r="F21" s="38" t="s">
        <v>2538</v>
      </c>
      <c r="G21" s="40" t="s">
        <v>2539</v>
      </c>
      <c r="H21" s="38" t="s">
        <v>2515</v>
      </c>
      <c r="K21" s="56"/>
    </row>
    <row r="22" s="20" customFormat="1" ht="18" customHeight="1" spans="1:11">
      <c r="A22" s="38" t="s">
        <v>2540</v>
      </c>
      <c r="B22" s="38" t="s">
        <v>2541</v>
      </c>
      <c r="C22" s="38" t="s">
        <v>2504</v>
      </c>
      <c r="D22" s="39">
        <v>6500</v>
      </c>
      <c r="E22" s="39">
        <v>0</v>
      </c>
      <c r="F22" s="38" t="s">
        <v>2542</v>
      </c>
      <c r="G22" s="40" t="s">
        <v>2491</v>
      </c>
      <c r="H22" s="38" t="s">
        <v>2496</v>
      </c>
      <c r="K22" s="56"/>
    </row>
    <row r="23" s="20" customFormat="1" ht="18" customHeight="1" spans="1:11">
      <c r="A23" s="38" t="s">
        <v>2543</v>
      </c>
      <c r="B23" s="38" t="s">
        <v>2544</v>
      </c>
      <c r="C23" s="38" t="s">
        <v>2504</v>
      </c>
      <c r="D23" s="39">
        <v>20000</v>
      </c>
      <c r="E23" s="39">
        <v>0</v>
      </c>
      <c r="F23" s="38" t="s">
        <v>2542</v>
      </c>
      <c r="G23" s="40" t="s">
        <v>2545</v>
      </c>
      <c r="H23" s="38" t="s">
        <v>2515</v>
      </c>
      <c r="K23" s="56"/>
    </row>
    <row r="24" s="20" customFormat="1" ht="18" customHeight="1" spans="1:11">
      <c r="A24" s="38" t="s">
        <v>2546</v>
      </c>
      <c r="B24" s="38" t="s">
        <v>2547</v>
      </c>
      <c r="C24" s="38" t="s">
        <v>2504</v>
      </c>
      <c r="D24" s="39">
        <v>18000</v>
      </c>
      <c r="E24" s="39">
        <v>0</v>
      </c>
      <c r="F24" s="38" t="s">
        <v>2548</v>
      </c>
      <c r="G24" s="40" t="s">
        <v>2549</v>
      </c>
      <c r="H24" s="38" t="s">
        <v>2515</v>
      </c>
      <c r="K24" s="56"/>
    </row>
    <row r="25" s="20" customFormat="1" ht="18" customHeight="1" spans="1:11">
      <c r="A25" s="38" t="s">
        <v>2550</v>
      </c>
      <c r="B25" s="38" t="s">
        <v>2551</v>
      </c>
      <c r="C25" s="38" t="s">
        <v>2504</v>
      </c>
      <c r="D25" s="39">
        <v>27000</v>
      </c>
      <c r="E25" s="39">
        <v>0</v>
      </c>
      <c r="F25" s="38" t="s">
        <v>2552</v>
      </c>
      <c r="G25" s="40" t="s">
        <v>2553</v>
      </c>
      <c r="H25" s="38" t="s">
        <v>2492</v>
      </c>
      <c r="K25" s="56"/>
    </row>
    <row r="26" s="20" customFormat="1" ht="18" customHeight="1" spans="1:11">
      <c r="A26" s="38" t="s">
        <v>2554</v>
      </c>
      <c r="B26" s="38" t="s">
        <v>2555</v>
      </c>
      <c r="C26" s="38" t="s">
        <v>2504</v>
      </c>
      <c r="D26" s="39">
        <v>80200</v>
      </c>
      <c r="E26" s="39">
        <v>0</v>
      </c>
      <c r="F26" s="38" t="s">
        <v>2552</v>
      </c>
      <c r="G26" s="40" t="s">
        <v>2556</v>
      </c>
      <c r="H26" s="38" t="s">
        <v>2496</v>
      </c>
      <c r="K26" s="56"/>
    </row>
    <row r="27" s="20" customFormat="1" ht="18" customHeight="1" spans="1:11">
      <c r="A27" s="38" t="s">
        <v>2557</v>
      </c>
      <c r="B27" s="38" t="s">
        <v>2558</v>
      </c>
      <c r="C27" s="38" t="s">
        <v>2504</v>
      </c>
      <c r="D27" s="39">
        <v>72000</v>
      </c>
      <c r="E27" s="39">
        <v>0</v>
      </c>
      <c r="F27" s="38" t="s">
        <v>2552</v>
      </c>
      <c r="G27" s="40" t="s">
        <v>2559</v>
      </c>
      <c r="H27" s="38" t="s">
        <v>2515</v>
      </c>
      <c r="K27" s="56"/>
    </row>
    <row r="28" s="20" customFormat="1" ht="18" customHeight="1" spans="1:11">
      <c r="A28" s="38" t="s">
        <v>2560</v>
      </c>
      <c r="B28" s="38" t="s">
        <v>2561</v>
      </c>
      <c r="C28" s="38" t="s">
        <v>2504</v>
      </c>
      <c r="D28" s="39">
        <v>55200</v>
      </c>
      <c r="E28" s="39">
        <v>55200</v>
      </c>
      <c r="F28" s="38" t="s">
        <v>2552</v>
      </c>
      <c r="G28" s="40" t="s">
        <v>2562</v>
      </c>
      <c r="H28" s="38" t="s">
        <v>2507</v>
      </c>
      <c r="K28" s="56"/>
    </row>
    <row r="29" s="20" customFormat="1" ht="18" customHeight="1" spans="1:11">
      <c r="A29" s="38" t="s">
        <v>2563</v>
      </c>
      <c r="B29" s="38" t="s">
        <v>2564</v>
      </c>
      <c r="C29" s="38" t="s">
        <v>2533</v>
      </c>
      <c r="D29" s="39">
        <v>8000</v>
      </c>
      <c r="E29" s="39">
        <v>0</v>
      </c>
      <c r="F29" s="38" t="s">
        <v>2552</v>
      </c>
      <c r="G29" s="40" t="s">
        <v>2565</v>
      </c>
      <c r="H29" s="38" t="s">
        <v>2566</v>
      </c>
      <c r="K29" s="56"/>
    </row>
    <row r="30" s="20" customFormat="1" ht="18" customHeight="1" spans="1:11">
      <c r="A30" s="38" t="s">
        <v>2567</v>
      </c>
      <c r="B30" s="38" t="s">
        <v>2568</v>
      </c>
      <c r="C30" s="38" t="s">
        <v>2504</v>
      </c>
      <c r="D30" s="39">
        <v>41000</v>
      </c>
      <c r="E30" s="39">
        <v>5000</v>
      </c>
      <c r="F30" s="38" t="s">
        <v>2569</v>
      </c>
      <c r="G30" s="40" t="s">
        <v>2570</v>
      </c>
      <c r="H30" s="38" t="s">
        <v>2496</v>
      </c>
      <c r="K30" s="56"/>
    </row>
    <row r="31" s="20" customFormat="1" ht="18" customHeight="1" spans="1:11">
      <c r="A31" s="38" t="s">
        <v>2571</v>
      </c>
      <c r="B31" s="38" t="s">
        <v>2572</v>
      </c>
      <c r="C31" s="38" t="s">
        <v>2504</v>
      </c>
      <c r="D31" s="39">
        <v>47500</v>
      </c>
      <c r="E31" s="39">
        <v>0</v>
      </c>
      <c r="F31" s="38" t="s">
        <v>2569</v>
      </c>
      <c r="G31" s="40" t="s">
        <v>2549</v>
      </c>
      <c r="H31" s="38" t="s">
        <v>2515</v>
      </c>
      <c r="K31" s="56"/>
    </row>
    <row r="32" s="20" customFormat="1" ht="18" customHeight="1" spans="1:11">
      <c r="A32" s="38" t="s">
        <v>2573</v>
      </c>
      <c r="B32" s="38" t="s">
        <v>2574</v>
      </c>
      <c r="C32" s="38" t="s">
        <v>2504</v>
      </c>
      <c r="D32" s="39">
        <v>6000</v>
      </c>
      <c r="E32" s="39">
        <v>0</v>
      </c>
      <c r="F32" s="38" t="s">
        <v>2499</v>
      </c>
      <c r="G32" s="40" t="s">
        <v>2575</v>
      </c>
      <c r="H32" s="38" t="s">
        <v>2492</v>
      </c>
      <c r="K32" s="56"/>
    </row>
    <row r="33" s="20" customFormat="1" ht="18" customHeight="1" spans="1:11">
      <c r="A33" s="38" t="s">
        <v>2576</v>
      </c>
      <c r="B33" s="38" t="s">
        <v>2577</v>
      </c>
      <c r="C33" s="38" t="s">
        <v>2504</v>
      </c>
      <c r="D33" s="39">
        <v>6000</v>
      </c>
      <c r="E33" s="39">
        <v>6000</v>
      </c>
      <c r="F33" s="38" t="s">
        <v>2499</v>
      </c>
      <c r="G33" s="40" t="s">
        <v>2491</v>
      </c>
      <c r="H33" s="38" t="s">
        <v>2496</v>
      </c>
      <c r="K33" s="56"/>
    </row>
    <row r="34" s="20" customFormat="1" ht="18" customHeight="1" spans="1:11">
      <c r="A34" s="38" t="s">
        <v>2578</v>
      </c>
      <c r="B34" s="38" t="s">
        <v>2579</v>
      </c>
      <c r="C34" s="38" t="s">
        <v>2504</v>
      </c>
      <c r="D34" s="39">
        <v>120100</v>
      </c>
      <c r="E34" s="39">
        <v>0</v>
      </c>
      <c r="F34" s="38" t="s">
        <v>2499</v>
      </c>
      <c r="G34" s="40" t="s">
        <v>2539</v>
      </c>
      <c r="H34" s="38" t="s">
        <v>2515</v>
      </c>
      <c r="K34" s="56"/>
    </row>
    <row r="35" s="20" customFormat="1" ht="18" customHeight="1" spans="1:11">
      <c r="A35" s="38" t="s">
        <v>2580</v>
      </c>
      <c r="B35" s="38" t="s">
        <v>2581</v>
      </c>
      <c r="C35" s="38" t="s">
        <v>2504</v>
      </c>
      <c r="D35" s="39">
        <v>16400</v>
      </c>
      <c r="E35" s="39">
        <v>0</v>
      </c>
      <c r="F35" s="38" t="s">
        <v>2499</v>
      </c>
      <c r="G35" s="40" t="s">
        <v>2582</v>
      </c>
      <c r="H35" s="38" t="s">
        <v>2507</v>
      </c>
      <c r="K35" s="56"/>
    </row>
    <row r="36" s="20" customFormat="1" ht="18" customHeight="1" spans="1:11">
      <c r="A36" s="38" t="s">
        <v>2583</v>
      </c>
      <c r="B36" s="38" t="s">
        <v>2584</v>
      </c>
      <c r="C36" s="38" t="s">
        <v>2533</v>
      </c>
      <c r="D36" s="39">
        <v>8000</v>
      </c>
      <c r="E36" s="39">
        <v>0</v>
      </c>
      <c r="F36" s="38" t="s">
        <v>2499</v>
      </c>
      <c r="G36" s="40" t="s">
        <v>2585</v>
      </c>
      <c r="H36" s="38" t="s">
        <v>2488</v>
      </c>
      <c r="K36" s="56"/>
    </row>
    <row r="37" s="20" customFormat="1" ht="18" customHeight="1" spans="1:11">
      <c r="A37" s="38" t="s">
        <v>2586</v>
      </c>
      <c r="B37" s="38" t="s">
        <v>2587</v>
      </c>
      <c r="C37" s="38" t="s">
        <v>2504</v>
      </c>
      <c r="D37" s="39">
        <v>403305</v>
      </c>
      <c r="E37" s="39">
        <v>403305</v>
      </c>
      <c r="F37" s="38" t="s">
        <v>2588</v>
      </c>
      <c r="G37" s="40" t="s">
        <v>2582</v>
      </c>
      <c r="H37" s="38" t="s">
        <v>2496</v>
      </c>
      <c r="K37" s="56"/>
    </row>
    <row r="38" s="20" customFormat="1" ht="18" customHeight="1" spans="1:11">
      <c r="A38" s="34" t="s">
        <v>2589</v>
      </c>
      <c r="B38" s="35"/>
      <c r="C38" s="42"/>
      <c r="D38" s="35">
        <f>D39+D45</f>
        <v>253558</v>
      </c>
      <c r="E38" s="35">
        <f>E39+E45</f>
        <v>249458</v>
      </c>
      <c r="F38" s="43"/>
      <c r="G38" s="37"/>
      <c r="H38" s="37"/>
      <c r="K38" s="56"/>
    </row>
    <row r="39" s="20" customFormat="1" ht="18" customHeight="1" spans="1:11">
      <c r="A39" s="34" t="s">
        <v>2481</v>
      </c>
      <c r="B39" s="35"/>
      <c r="C39" s="42"/>
      <c r="D39" s="35">
        <v>77997</v>
      </c>
      <c r="E39" s="35">
        <v>73897</v>
      </c>
      <c r="F39" s="43"/>
      <c r="G39" s="37"/>
      <c r="H39" s="37"/>
      <c r="K39" s="56"/>
    </row>
    <row r="40" s="20" customFormat="1" ht="18" customHeight="1" spans="1:11">
      <c r="A40" s="38" t="s">
        <v>2590</v>
      </c>
      <c r="B40" s="38" t="s">
        <v>2591</v>
      </c>
      <c r="C40" s="38" t="s">
        <v>2485</v>
      </c>
      <c r="D40" s="44">
        <v>27942</v>
      </c>
      <c r="E40" s="44">
        <v>27942</v>
      </c>
      <c r="F40" s="38" t="s">
        <v>2534</v>
      </c>
      <c r="G40" s="40" t="s">
        <v>2592</v>
      </c>
      <c r="H40" s="38" t="s">
        <v>2566</v>
      </c>
      <c r="K40" s="56"/>
    </row>
    <row r="41" s="20" customFormat="1" ht="18" customHeight="1" spans="1:11">
      <c r="A41" s="38" t="s">
        <v>2593</v>
      </c>
      <c r="B41" s="38" t="s">
        <v>2594</v>
      </c>
      <c r="C41" s="38" t="s">
        <v>2485</v>
      </c>
      <c r="D41" s="44">
        <v>8289</v>
      </c>
      <c r="E41" s="44">
        <v>8289</v>
      </c>
      <c r="F41" s="38" t="s">
        <v>2595</v>
      </c>
      <c r="G41" s="40" t="s">
        <v>2535</v>
      </c>
      <c r="H41" s="38" t="s">
        <v>2492</v>
      </c>
      <c r="K41" s="56"/>
    </row>
    <row r="42" s="20" customFormat="1" ht="18" customHeight="1" spans="1:11">
      <c r="A42" s="38" t="s">
        <v>2596</v>
      </c>
      <c r="B42" s="38" t="s">
        <v>2597</v>
      </c>
      <c r="C42" s="38" t="s">
        <v>2485</v>
      </c>
      <c r="D42" s="44">
        <v>21021</v>
      </c>
      <c r="E42" s="44">
        <v>21021</v>
      </c>
      <c r="F42" s="38" t="s">
        <v>2542</v>
      </c>
      <c r="G42" s="40" t="s">
        <v>2598</v>
      </c>
      <c r="H42" s="38" t="s">
        <v>2492</v>
      </c>
      <c r="K42" s="56"/>
    </row>
    <row r="43" s="20" customFormat="1" ht="18" customHeight="1" spans="1:11">
      <c r="A43" s="38" t="s">
        <v>2599</v>
      </c>
      <c r="B43" s="38" t="s">
        <v>2600</v>
      </c>
      <c r="C43" s="38" t="s">
        <v>2485</v>
      </c>
      <c r="D43" s="44">
        <v>4100</v>
      </c>
      <c r="E43" s="44">
        <v>0</v>
      </c>
      <c r="F43" s="38" t="s">
        <v>2548</v>
      </c>
      <c r="G43" s="40" t="s">
        <v>2601</v>
      </c>
      <c r="H43" s="38" t="s">
        <v>2566</v>
      </c>
      <c r="K43" s="56"/>
    </row>
    <row r="44" s="20" customFormat="1" ht="18" customHeight="1" spans="1:11">
      <c r="A44" s="38" t="s">
        <v>2602</v>
      </c>
      <c r="B44" s="38" t="s">
        <v>2603</v>
      </c>
      <c r="C44" s="38" t="s">
        <v>2485</v>
      </c>
      <c r="D44" s="44">
        <v>16645</v>
      </c>
      <c r="E44" s="44">
        <v>16645</v>
      </c>
      <c r="F44" s="38" t="s">
        <v>2604</v>
      </c>
      <c r="G44" s="40" t="s">
        <v>2605</v>
      </c>
      <c r="H44" s="38" t="s">
        <v>2488</v>
      </c>
      <c r="K44" s="56"/>
    </row>
    <row r="45" s="20" customFormat="1" ht="18" customHeight="1" spans="1:11">
      <c r="A45" s="34" t="s">
        <v>2501</v>
      </c>
      <c r="B45" s="35"/>
      <c r="C45" s="42"/>
      <c r="D45" s="35">
        <v>175561</v>
      </c>
      <c r="E45" s="35">
        <v>175561</v>
      </c>
      <c r="F45" s="43"/>
      <c r="G45" s="37"/>
      <c r="H45" s="37"/>
      <c r="K45" s="56"/>
    </row>
    <row r="46" s="20" customFormat="1" ht="18" customHeight="1" spans="1:11">
      <c r="A46" s="38" t="s">
        <v>2606</v>
      </c>
      <c r="B46" s="38" t="s">
        <v>2607</v>
      </c>
      <c r="C46" s="38" t="s">
        <v>2504</v>
      </c>
      <c r="D46" s="39">
        <v>50000</v>
      </c>
      <c r="E46" s="45">
        <v>50000</v>
      </c>
      <c r="F46" s="38" t="s">
        <v>2542</v>
      </c>
      <c r="G46" s="40" t="s">
        <v>2608</v>
      </c>
      <c r="H46" s="38" t="s">
        <v>2566</v>
      </c>
      <c r="K46" s="56"/>
    </row>
    <row r="47" s="20" customFormat="1" ht="18" customHeight="1" spans="1:11">
      <c r="A47" s="38" t="s">
        <v>2609</v>
      </c>
      <c r="B47" s="38" t="s">
        <v>2610</v>
      </c>
      <c r="C47" s="38" t="s">
        <v>2504</v>
      </c>
      <c r="D47" s="39">
        <v>125561</v>
      </c>
      <c r="E47" s="45">
        <v>125561</v>
      </c>
      <c r="F47" s="38" t="s">
        <v>2604</v>
      </c>
      <c r="G47" s="40" t="s">
        <v>2611</v>
      </c>
      <c r="H47" s="38" t="s">
        <v>2566</v>
      </c>
      <c r="K47" s="56"/>
    </row>
    <row r="48" s="20" customFormat="1" ht="18" customHeight="1" spans="1:11">
      <c r="A48" s="46"/>
      <c r="B48" s="46"/>
      <c r="C48" s="46"/>
      <c r="D48" s="47"/>
      <c r="E48" s="47"/>
      <c r="F48" s="46"/>
      <c r="G48" s="46"/>
      <c r="H48" s="46"/>
      <c r="K48" s="56"/>
    </row>
    <row r="49" s="20" customFormat="1" ht="18" customHeight="1" spans="1:11">
      <c r="A49" s="46"/>
      <c r="B49" s="46"/>
      <c r="C49" s="46"/>
      <c r="D49" s="47"/>
      <c r="E49" s="47"/>
      <c r="F49" s="46"/>
      <c r="G49" s="46"/>
      <c r="H49" s="46"/>
      <c r="K49" s="56"/>
    </row>
    <row r="50" s="20" customFormat="1" ht="18" customHeight="1" spans="1:11">
      <c r="A50" s="46"/>
      <c r="B50" s="46"/>
      <c r="C50" s="46"/>
      <c r="D50" s="47"/>
      <c r="E50" s="47"/>
      <c r="F50" s="46"/>
      <c r="G50" s="46"/>
      <c r="H50" s="46"/>
      <c r="K50" s="56"/>
    </row>
    <row r="51" s="20" customFormat="1" ht="18" customHeight="1" spans="1:11">
      <c r="A51" s="46"/>
      <c r="B51" s="46"/>
      <c r="C51" s="46"/>
      <c r="D51" s="47"/>
      <c r="E51" s="47"/>
      <c r="F51" s="46"/>
      <c r="G51" s="46"/>
      <c r="H51" s="46"/>
      <c r="K51" s="56"/>
    </row>
    <row r="52" s="20" customFormat="1" ht="18" customHeight="1" spans="1:11">
      <c r="A52" s="46"/>
      <c r="B52" s="46"/>
      <c r="C52" s="46"/>
      <c r="D52" s="47"/>
      <c r="E52" s="47"/>
      <c r="F52" s="46"/>
      <c r="G52" s="46"/>
      <c r="H52" s="46"/>
      <c r="K52" s="56"/>
    </row>
    <row r="53" s="20" customFormat="1" ht="18" customHeight="1" spans="1:11">
      <c r="A53" s="46"/>
      <c r="B53" s="46"/>
      <c r="C53" s="46"/>
      <c r="D53" s="47"/>
      <c r="E53" s="47"/>
      <c r="F53" s="46"/>
      <c r="G53" s="46"/>
      <c r="H53" s="46"/>
      <c r="K53" s="56"/>
    </row>
    <row r="54" s="20" customFormat="1" ht="18" customHeight="1" spans="1:11">
      <c r="A54" s="46"/>
      <c r="B54" s="46"/>
      <c r="C54" s="46"/>
      <c r="D54" s="47"/>
      <c r="E54" s="47"/>
      <c r="F54" s="46"/>
      <c r="G54" s="46"/>
      <c r="H54" s="46"/>
      <c r="K54" s="56"/>
    </row>
    <row r="55" s="20" customFormat="1" ht="18" customHeight="1" spans="1:11">
      <c r="A55" s="46"/>
      <c r="B55" s="46"/>
      <c r="C55" s="46"/>
      <c r="D55" s="47"/>
      <c r="E55" s="47"/>
      <c r="F55" s="46"/>
      <c r="G55" s="46"/>
      <c r="H55" s="46"/>
      <c r="K55" s="56"/>
    </row>
    <row r="56" s="20" customFormat="1" ht="18" customHeight="1" spans="1:11">
      <c r="A56" s="46"/>
      <c r="B56" s="46"/>
      <c r="C56" s="46"/>
      <c r="D56" s="47"/>
      <c r="E56" s="47"/>
      <c r="F56" s="46"/>
      <c r="G56" s="46"/>
      <c r="H56" s="46"/>
      <c r="K56" s="56"/>
    </row>
    <row r="57" s="20" customFormat="1" ht="18" customHeight="1" spans="1:11">
      <c r="A57" s="46"/>
      <c r="B57" s="46"/>
      <c r="C57" s="46"/>
      <c r="D57" s="47"/>
      <c r="E57" s="47"/>
      <c r="F57" s="46"/>
      <c r="G57" s="46"/>
      <c r="H57" s="46"/>
      <c r="K57" s="56"/>
    </row>
    <row r="58" s="20" customFormat="1" ht="18" customHeight="1" spans="1:11">
      <c r="A58" s="46"/>
      <c r="B58" s="46"/>
      <c r="C58" s="46"/>
      <c r="D58" s="47"/>
      <c r="E58" s="47"/>
      <c r="F58" s="46"/>
      <c r="G58" s="46"/>
      <c r="H58" s="46"/>
      <c r="K58" s="56"/>
    </row>
    <row r="59" s="20" customFormat="1" ht="18" customHeight="1" spans="1:11">
      <c r="A59" s="46"/>
      <c r="B59" s="46"/>
      <c r="C59" s="46"/>
      <c r="D59" s="47"/>
      <c r="E59" s="47"/>
      <c r="F59" s="46"/>
      <c r="G59" s="46"/>
      <c r="H59" s="46"/>
      <c r="K59" s="56"/>
    </row>
    <row r="60" s="20" customFormat="1" ht="18" customHeight="1" spans="1:11">
      <c r="A60" s="46"/>
      <c r="B60" s="46"/>
      <c r="C60" s="46"/>
      <c r="D60" s="47"/>
      <c r="E60" s="47"/>
      <c r="F60" s="46"/>
      <c r="G60" s="46"/>
      <c r="H60" s="46"/>
      <c r="K60" s="56"/>
    </row>
    <row r="61" s="20" customFormat="1" ht="18" customHeight="1" spans="1:11">
      <c r="A61" s="46"/>
      <c r="B61" s="46"/>
      <c r="C61" s="46"/>
      <c r="D61" s="47"/>
      <c r="E61" s="47"/>
      <c r="F61" s="46"/>
      <c r="G61" s="46"/>
      <c r="H61" s="46"/>
      <c r="K61" s="56"/>
    </row>
    <row r="62" s="20" customFormat="1" ht="18" customHeight="1" spans="1:11">
      <c r="A62" s="48"/>
      <c r="B62" s="49"/>
      <c r="C62" s="50"/>
      <c r="D62" s="51"/>
      <c r="E62" s="51"/>
      <c r="F62" s="52"/>
      <c r="G62" s="53"/>
      <c r="H62" s="53"/>
      <c r="K62" s="56"/>
    </row>
    <row r="63" s="20" customFormat="1" ht="18" customHeight="1" spans="1:11">
      <c r="A63" s="54"/>
      <c r="B63" s="49"/>
      <c r="C63" s="50"/>
      <c r="D63" s="55"/>
      <c r="E63" s="55"/>
      <c r="F63" s="52"/>
      <c r="G63" s="53"/>
      <c r="H63" s="53"/>
      <c r="K63" s="56"/>
    </row>
    <row r="64" s="20" customFormat="1" ht="18" customHeight="1" spans="1:11">
      <c r="A64" s="46"/>
      <c r="B64" s="46"/>
      <c r="C64" s="46"/>
      <c r="D64" s="47"/>
      <c r="E64" s="47"/>
      <c r="F64" s="46"/>
      <c r="G64" s="46"/>
      <c r="H64" s="46"/>
      <c r="K64" s="56"/>
    </row>
    <row r="65" s="20" customFormat="1" ht="18" customHeight="1" spans="1:11">
      <c r="A65" s="46"/>
      <c r="B65" s="46"/>
      <c r="C65" s="46"/>
      <c r="D65" s="47"/>
      <c r="E65" s="47"/>
      <c r="F65" s="46"/>
      <c r="G65" s="46"/>
      <c r="H65" s="46"/>
      <c r="K65" s="56"/>
    </row>
    <row r="66" s="20" customFormat="1" ht="18" customHeight="1" spans="1:11">
      <c r="A66" s="46"/>
      <c r="B66" s="46"/>
      <c r="C66" s="46"/>
      <c r="D66" s="47"/>
      <c r="E66" s="47"/>
      <c r="F66" s="46"/>
      <c r="G66" s="46"/>
      <c r="H66" s="46"/>
      <c r="K66" s="56"/>
    </row>
    <row r="67" s="20" customFormat="1" ht="18" customHeight="1" spans="1:11">
      <c r="A67" s="46"/>
      <c r="B67" s="46"/>
      <c r="C67" s="46"/>
      <c r="D67" s="47"/>
      <c r="E67" s="47"/>
      <c r="F67" s="46"/>
      <c r="G67" s="46"/>
      <c r="H67" s="46"/>
      <c r="K67" s="56"/>
    </row>
    <row r="68" s="20" customFormat="1" ht="18" customHeight="1" spans="1:11">
      <c r="A68" s="46"/>
      <c r="B68" s="46"/>
      <c r="C68" s="46"/>
      <c r="D68" s="47"/>
      <c r="E68" s="47"/>
      <c r="F68" s="46"/>
      <c r="G68" s="46"/>
      <c r="H68" s="46"/>
      <c r="K68" s="56"/>
    </row>
    <row r="69" s="20" customFormat="1" ht="18" customHeight="1" spans="1:11">
      <c r="A69" s="46"/>
      <c r="B69" s="46"/>
      <c r="C69" s="46"/>
      <c r="D69" s="47"/>
      <c r="E69" s="47"/>
      <c r="F69" s="46"/>
      <c r="G69" s="46"/>
      <c r="H69" s="46"/>
      <c r="K69" s="56"/>
    </row>
    <row r="70" s="20" customFormat="1" ht="18" customHeight="1" spans="1:11">
      <c r="A70" s="46"/>
      <c r="B70" s="46"/>
      <c r="C70" s="46"/>
      <c r="D70" s="47"/>
      <c r="E70" s="47"/>
      <c r="F70" s="46"/>
      <c r="G70" s="46"/>
      <c r="H70" s="46"/>
      <c r="K70" s="56"/>
    </row>
    <row r="71" s="20" customFormat="1" ht="18" customHeight="1" spans="1:11">
      <c r="A71" s="54"/>
      <c r="B71" s="49"/>
      <c r="C71" s="50"/>
      <c r="D71" s="55"/>
      <c r="E71" s="55"/>
      <c r="F71" s="52"/>
      <c r="G71" s="53"/>
      <c r="H71" s="53"/>
      <c r="K71" s="56"/>
    </row>
    <row r="72" ht="12.75" spans="1:8">
      <c r="A72" s="46"/>
      <c r="B72" s="46"/>
      <c r="C72" s="46"/>
      <c r="D72" s="47"/>
      <c r="E72" s="47"/>
      <c r="F72" s="46"/>
      <c r="G72" s="46"/>
      <c r="H72" s="46"/>
    </row>
    <row r="73" ht="12.75" spans="1:8">
      <c r="A73" s="46"/>
      <c r="B73" s="46"/>
      <c r="C73" s="46"/>
      <c r="D73" s="47"/>
      <c r="E73" s="47"/>
      <c r="F73" s="46"/>
      <c r="G73" s="46"/>
      <c r="H73" s="46"/>
    </row>
    <row r="74" ht="12.75" spans="1:8">
      <c r="A74" s="46"/>
      <c r="B74" s="46"/>
      <c r="C74" s="46"/>
      <c r="D74" s="47"/>
      <c r="E74" s="47"/>
      <c r="F74" s="46"/>
      <c r="G74" s="46"/>
      <c r="H74" s="46"/>
    </row>
  </sheetData>
  <mergeCells count="2">
    <mergeCell ref="A1:H1"/>
    <mergeCell ref="G2:H2"/>
  </mergeCells>
  <printOptions horizontalCentered="1"/>
  <pageMargins left="0.751388888888889" right="0.751388888888889" top="0.747916666666667" bottom="0.393055555555556" header="0.393055555555556" footer="0.15625"/>
  <pageSetup paperSize="9" scale="86"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C17"/>
  <sheetViews>
    <sheetView showZeros="0" workbookViewId="0">
      <pane ySplit="3" topLeftCell="A4" activePane="bottomLeft" state="frozen"/>
      <selection/>
      <selection pane="bottomLeft" activeCell="B4" sqref="B4:C17"/>
    </sheetView>
  </sheetViews>
  <sheetFormatPr defaultColWidth="9" defaultRowHeight="13.5" outlineLevelCol="2"/>
  <cols>
    <col min="1" max="1" width="27" style="12" customWidth="1"/>
    <col min="2" max="2" width="18.125" style="12" customWidth="1"/>
    <col min="3" max="3" width="17.75" style="12" customWidth="1"/>
    <col min="4" max="4" width="5.16666666666667" style="12" customWidth="1"/>
    <col min="5" max="16384" width="9" style="12"/>
  </cols>
  <sheetData>
    <row r="1" s="12" customFormat="1" ht="23.25" customHeight="1" spans="1:3">
      <c r="A1" s="13" t="s">
        <v>2612</v>
      </c>
      <c r="B1" s="13"/>
      <c r="C1" s="13"/>
    </row>
    <row r="2" s="12" customFormat="1" ht="14.25" customHeight="1" spans="3:3">
      <c r="C2" s="14" t="s">
        <v>1728</v>
      </c>
    </row>
    <row r="3" s="12" customFormat="1" ht="23" customHeight="1" spans="1:3">
      <c r="A3" s="15" t="s">
        <v>2613</v>
      </c>
      <c r="B3" s="15" t="s">
        <v>2614</v>
      </c>
      <c r="C3" s="15" t="s">
        <v>1897</v>
      </c>
    </row>
    <row r="4" s="12" customFormat="1" ht="21" customHeight="1" spans="1:3">
      <c r="A4" s="16" t="s">
        <v>2615</v>
      </c>
      <c r="B4" s="17">
        <f>B5+B12+B15</f>
        <v>446734.9</v>
      </c>
      <c r="C4" s="17">
        <f>C5+C12+C15</f>
        <v>367958.08</v>
      </c>
    </row>
    <row r="5" s="12" customFormat="1" ht="21" customHeight="1" spans="1:3">
      <c r="A5" s="18" t="s">
        <v>2616</v>
      </c>
      <c r="B5" s="17">
        <f>B6+B9</f>
        <v>320958</v>
      </c>
      <c r="C5" s="17">
        <f>C6+C9</f>
        <v>311823</v>
      </c>
    </row>
    <row r="6" s="12" customFormat="1" ht="21" customHeight="1" spans="1:3">
      <c r="A6" s="19" t="s">
        <v>2617</v>
      </c>
      <c r="B6" s="17">
        <v>98220</v>
      </c>
      <c r="C6" s="17">
        <v>89085</v>
      </c>
    </row>
    <row r="7" s="12" customFormat="1" ht="21" customHeight="1" spans="1:3">
      <c r="A7" s="19" t="s">
        <v>2618</v>
      </c>
      <c r="B7" s="17">
        <v>77997</v>
      </c>
      <c r="C7" s="17">
        <v>73897</v>
      </c>
    </row>
    <row r="8" s="12" customFormat="1" ht="21" customHeight="1" spans="1:3">
      <c r="A8" s="19" t="s">
        <v>2619</v>
      </c>
      <c r="B8" s="17">
        <f>B6-B7</f>
        <v>20223</v>
      </c>
      <c r="C8" s="17">
        <f>C6-C7</f>
        <v>15188</v>
      </c>
    </row>
    <row r="9" s="12" customFormat="1" ht="21" customHeight="1" spans="1:3">
      <c r="A9" s="19" t="s">
        <v>2620</v>
      </c>
      <c r="B9" s="17">
        <v>222738</v>
      </c>
      <c r="C9" s="17">
        <v>222738</v>
      </c>
    </row>
    <row r="10" s="12" customFormat="1" ht="21" customHeight="1" spans="1:3">
      <c r="A10" s="19" t="s">
        <v>2618</v>
      </c>
      <c r="B10" s="17">
        <v>175561</v>
      </c>
      <c r="C10" s="17">
        <v>175561</v>
      </c>
    </row>
    <row r="11" s="12" customFormat="1" ht="21" customHeight="1" spans="1:3">
      <c r="A11" s="19" t="s">
        <v>2621</v>
      </c>
      <c r="B11" s="17">
        <f>B9-B10</f>
        <v>47177</v>
      </c>
      <c r="C11" s="17">
        <f>C9-C10</f>
        <v>47177</v>
      </c>
    </row>
    <row r="12" s="12" customFormat="1" ht="21" customHeight="1" spans="1:3">
      <c r="A12" s="18" t="s">
        <v>2622</v>
      </c>
      <c r="B12" s="17">
        <f>B13+B14</f>
        <v>124128</v>
      </c>
      <c r="C12" s="17">
        <f>C13+C14</f>
        <v>55265.4</v>
      </c>
    </row>
    <row r="13" s="12" customFormat="1" ht="21" customHeight="1" spans="1:3">
      <c r="A13" s="19" t="s">
        <v>2617</v>
      </c>
      <c r="B13" s="17">
        <v>28939</v>
      </c>
      <c r="C13" s="17">
        <v>25555.2</v>
      </c>
    </row>
    <row r="14" s="12" customFormat="1" ht="21" customHeight="1" spans="1:3">
      <c r="A14" s="19" t="s">
        <v>2620</v>
      </c>
      <c r="B14" s="17">
        <v>95189</v>
      </c>
      <c r="C14" s="17">
        <v>29710.2</v>
      </c>
    </row>
    <row r="15" s="12" customFormat="1" ht="21" customHeight="1" spans="1:3">
      <c r="A15" s="18" t="s">
        <v>2623</v>
      </c>
      <c r="B15" s="17">
        <f>B16+B17</f>
        <v>1648.9</v>
      </c>
      <c r="C15" s="17">
        <f>C16+C17</f>
        <v>869.68</v>
      </c>
    </row>
    <row r="16" s="12" customFormat="1" ht="21" customHeight="1" spans="1:3">
      <c r="A16" s="19" t="s">
        <v>2617</v>
      </c>
      <c r="B16" s="17">
        <v>116.9</v>
      </c>
      <c r="C16" s="17">
        <v>112.5</v>
      </c>
    </row>
    <row r="17" s="12" customFormat="1" ht="21" customHeight="1" spans="1:3">
      <c r="A17" s="19" t="s">
        <v>2620</v>
      </c>
      <c r="B17" s="17">
        <v>1532</v>
      </c>
      <c r="C17" s="17">
        <v>757.18</v>
      </c>
    </row>
  </sheetData>
  <mergeCells count="1">
    <mergeCell ref="A1:C1"/>
  </mergeCells>
  <printOptions horizontalCentered="1"/>
  <pageMargins left="0.747916666666667" right="0.747916666666667" top="1.22013888888889" bottom="0.275" header="0" footer="0"/>
  <pageSetup paperSize="9" scale="11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F9"/>
  <sheetViews>
    <sheetView showZeros="0" workbookViewId="0">
      <selection activeCell="F5" sqref="F5"/>
    </sheetView>
  </sheetViews>
  <sheetFormatPr defaultColWidth="9" defaultRowHeight="13.5" outlineLevelCol="5"/>
  <cols>
    <col min="1" max="1" width="30.625" style="3" customWidth="1"/>
    <col min="2" max="2" width="10.625" style="3" customWidth="1"/>
    <col min="3" max="3" width="12.25" style="3" customWidth="1"/>
    <col min="4" max="4" width="8.625" style="3" customWidth="1"/>
    <col min="5" max="6" width="10.625" style="3" customWidth="1"/>
    <col min="7" max="16384" width="9" style="3"/>
  </cols>
  <sheetData>
    <row r="1" s="1" customFormat="1" ht="30" customHeight="1" spans="1:6">
      <c r="A1" s="4" t="s">
        <v>2624</v>
      </c>
      <c r="B1" s="4"/>
      <c r="C1" s="4"/>
      <c r="D1" s="4"/>
      <c r="E1" s="4"/>
      <c r="F1" s="4"/>
    </row>
    <row r="2" s="2" customFormat="1" ht="18" customHeight="1" spans="6:6">
      <c r="F2" s="5" t="s">
        <v>1728</v>
      </c>
    </row>
    <row r="3" s="2" customFormat="1" ht="18" customHeight="1" spans="1:6">
      <c r="A3" s="6" t="s">
        <v>2625</v>
      </c>
      <c r="B3" s="6" t="s">
        <v>2626</v>
      </c>
      <c r="C3" s="6" t="s">
        <v>37</v>
      </c>
      <c r="D3" s="6" t="s">
        <v>2627</v>
      </c>
      <c r="E3" s="6" t="s">
        <v>2628</v>
      </c>
      <c r="F3" s="6" t="s">
        <v>2629</v>
      </c>
    </row>
    <row r="4" s="2" customFormat="1" ht="18" customHeight="1" spans="1:6">
      <c r="A4" s="7" t="s">
        <v>2630</v>
      </c>
      <c r="B4" s="8">
        <f>B5+B6+B9</f>
        <v>3209</v>
      </c>
      <c r="C4" s="8">
        <f>C5+C6+C9</f>
        <v>1028</v>
      </c>
      <c r="D4" s="9">
        <f t="shared" ref="D4:D9" si="0">C4/B4</f>
        <v>0.32034901838579</v>
      </c>
      <c r="E4" s="8">
        <f t="shared" ref="E4:E9" si="1">C4-B4</f>
        <v>-2181</v>
      </c>
      <c r="F4" s="9">
        <f t="shared" ref="F4:F9" si="2">E4/B4</f>
        <v>-0.67965098161421</v>
      </c>
    </row>
    <row r="5" s="2" customFormat="1" ht="18" customHeight="1" spans="1:6">
      <c r="A5" s="10" t="s">
        <v>2631</v>
      </c>
      <c r="B5" s="8">
        <v>123</v>
      </c>
      <c r="C5" s="11">
        <v>72</v>
      </c>
      <c r="D5" s="9">
        <f t="shared" si="0"/>
        <v>0.585365853658537</v>
      </c>
      <c r="E5" s="8">
        <f t="shared" si="1"/>
        <v>-51</v>
      </c>
      <c r="F5" s="9">
        <f t="shared" si="2"/>
        <v>-0.414634146341463</v>
      </c>
    </row>
    <row r="6" s="2" customFormat="1" ht="18" customHeight="1" spans="1:6">
      <c r="A6" s="10" t="s">
        <v>2632</v>
      </c>
      <c r="B6" s="8">
        <f>SUM(B7:B8)</f>
        <v>2787</v>
      </c>
      <c r="C6" s="8">
        <f>SUM(C7:C8)</f>
        <v>836</v>
      </c>
      <c r="D6" s="9">
        <f t="shared" si="0"/>
        <v>0.299964119124507</v>
      </c>
      <c r="E6" s="8">
        <f t="shared" si="1"/>
        <v>-1951</v>
      </c>
      <c r="F6" s="9">
        <f t="shared" si="2"/>
        <v>-0.700035880875493</v>
      </c>
    </row>
    <row r="7" s="2" customFormat="1" ht="18" customHeight="1" spans="1:6">
      <c r="A7" s="10" t="s">
        <v>2633</v>
      </c>
      <c r="B7" s="8">
        <v>1265</v>
      </c>
      <c r="C7" s="8">
        <v>395</v>
      </c>
      <c r="D7" s="9">
        <f t="shared" si="0"/>
        <v>0.312252964426877</v>
      </c>
      <c r="E7" s="8">
        <f t="shared" si="1"/>
        <v>-870</v>
      </c>
      <c r="F7" s="9">
        <f t="shared" si="2"/>
        <v>-0.687747035573123</v>
      </c>
    </row>
    <row r="8" s="2" customFormat="1" ht="18" customHeight="1" spans="1:6">
      <c r="A8" s="10" t="s">
        <v>2634</v>
      </c>
      <c r="B8" s="8">
        <v>1522</v>
      </c>
      <c r="C8" s="8">
        <v>441</v>
      </c>
      <c r="D8" s="9">
        <f t="shared" si="0"/>
        <v>0.289750328515112</v>
      </c>
      <c r="E8" s="8">
        <f t="shared" si="1"/>
        <v>-1081</v>
      </c>
      <c r="F8" s="9">
        <f t="shared" si="2"/>
        <v>-0.710249671484888</v>
      </c>
    </row>
    <row r="9" s="2" customFormat="1" ht="18" customHeight="1" spans="1:6">
      <c r="A9" s="10" t="s">
        <v>2635</v>
      </c>
      <c r="B9" s="8">
        <v>299</v>
      </c>
      <c r="C9" s="8">
        <v>120</v>
      </c>
      <c r="D9" s="9">
        <f t="shared" si="0"/>
        <v>0.40133779264214</v>
      </c>
      <c r="E9" s="8">
        <f t="shared" si="1"/>
        <v>-179</v>
      </c>
      <c r="F9" s="9">
        <f t="shared" si="2"/>
        <v>-0.59866220735786</v>
      </c>
    </row>
  </sheetData>
  <mergeCells count="1">
    <mergeCell ref="A1:F1"/>
  </mergeCells>
  <printOptions horizontalCentered="1"/>
  <pageMargins left="0.751388888888889" right="0.751388888888889" top="1" bottom="1" header="0.5" footer="0.5"/>
  <pageSetup paperSize="9" scale="9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目录</vt:lpstr>
      <vt:lpstr>1.全市一般公共预算收入决算表</vt:lpstr>
      <vt:lpstr>2.全市一般公共预算支出决算表</vt:lpstr>
      <vt:lpstr>3.市本级一般公共预算收入决算表</vt:lpstr>
      <vt:lpstr>4.市本级一般公共预算支出决算表</vt:lpstr>
      <vt:lpstr>5.市本级一般公共预算基本支出经济分类决算数</vt:lpstr>
      <vt:lpstr>6.市对区税收返还决算表</vt:lpstr>
      <vt:lpstr>7.一般性转移支付决算表</vt:lpstr>
      <vt:lpstr>8.一般公共预算专项转移支付分地区、分项目决算表</vt:lpstr>
      <vt:lpstr>9.全市一般债务限额和余额情况表</vt:lpstr>
      <vt:lpstr>10.全市政府性基金收入决算表</vt:lpstr>
      <vt:lpstr>11.全市政府性基金支出决算表</vt:lpstr>
      <vt:lpstr>12.市本级政府性基金收入决算表</vt:lpstr>
      <vt:lpstr>13.市本级政府性基金支出决算表</vt:lpstr>
      <vt:lpstr>14.政府性基金专项转移支付分地区、分项目决算表 </vt:lpstr>
      <vt:lpstr>15.全市专项债务限额和余额情况表</vt:lpstr>
      <vt:lpstr>16.全市国有资本经营收入决算表</vt:lpstr>
      <vt:lpstr>17.全市国有资本经营支出决算表</vt:lpstr>
      <vt:lpstr>18.市本级国有资本经营收入决算表</vt:lpstr>
      <vt:lpstr>19.市本级国有资本经营支出决算表</vt:lpstr>
      <vt:lpstr>20.国有资本经营预算专项转移支付分地区、分项目决算表</vt:lpstr>
      <vt:lpstr>21.全市社会保险基金收入决算表</vt:lpstr>
      <vt:lpstr>22.全市社会保险基金支出决算表</vt:lpstr>
      <vt:lpstr>23.市本级社会保险基金收入决算表</vt:lpstr>
      <vt:lpstr>24.市本级社会保险基金支出决算表</vt:lpstr>
      <vt:lpstr>25.市本级城乡居民基本养老保险基金收支决算表</vt:lpstr>
      <vt:lpstr>26.市本级机关事业单位基本养老保险基金收支决算表</vt:lpstr>
      <vt:lpstr>27.市本级职工基本医疗保险(含生育保险)基金收支决算表</vt:lpstr>
      <vt:lpstr>28.市本级城乡居民基本医疗保险基金收支决算表</vt:lpstr>
      <vt:lpstr>29.市本级工伤保险基金收支决算表</vt:lpstr>
      <vt:lpstr>30.市本级失业保险基金收支决算表 </vt:lpstr>
      <vt:lpstr>31.地方政府债券转贷情况表</vt:lpstr>
      <vt:lpstr>32.全市地方政府、还本付息决算表</vt:lpstr>
      <vt:lpstr>33.市本级财政拨款“三公”经费决算表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夏之雪</cp:lastModifiedBy>
  <dcterms:created xsi:type="dcterms:W3CDTF">2021-09-08T11:14:00Z</dcterms:created>
  <dcterms:modified xsi:type="dcterms:W3CDTF">2025-04-07T09:31:38Z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B5A3B73C71AE4A9B90BFB7CE1EDB5524_13</vt:lpwstr>
  </property>
  <property fmtid="{D5CDD505-2E9C-101B-9397-08002B2CF9AE}" pid="3" name="KSOProductBuildVer">
    <vt:lpwstr>2052-12.1.0.18276</vt:lpwstr>
  </property>
  <property fmtid="{D5CDD505-2E9C-101B-9397-08002B2CF9AE}" pid="4" name="KSOReadingLayout">
    <vt:bool>true</vt:bool>
  </property>
</Properties>
</file>